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480" yWindow="60" windowWidth="22116" windowHeight="9528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131" i="1" l="1"/>
  <c r="C129" i="1"/>
  <c r="C130" i="1" s="1"/>
  <c r="F128" i="1"/>
  <c r="F130" i="1" s="1"/>
  <c r="F132" i="1" s="1"/>
  <c r="C128" i="1"/>
  <c r="F118" i="1"/>
  <c r="E118" i="1"/>
  <c r="D118" i="1"/>
  <c r="C118" i="1"/>
  <c r="F115" i="1"/>
  <c r="E115" i="1"/>
  <c r="D115" i="1"/>
  <c r="C115" i="1"/>
  <c r="F109" i="1"/>
  <c r="E109" i="1"/>
  <c r="D109" i="1"/>
  <c r="C109" i="1"/>
  <c r="F66" i="1"/>
  <c r="E66" i="1"/>
  <c r="D66" i="1"/>
  <c r="C66" i="1"/>
  <c r="F38" i="1"/>
  <c r="E38" i="1"/>
  <c r="D38" i="1"/>
  <c r="C38" i="1"/>
  <c r="F25" i="1"/>
  <c r="E25" i="1"/>
  <c r="D25" i="1"/>
  <c r="C25" i="1"/>
  <c r="F20" i="1"/>
  <c r="E20" i="1"/>
  <c r="D20" i="1"/>
  <c r="C20" i="1"/>
  <c r="E27" i="1" l="1"/>
  <c r="E121" i="1" s="1"/>
  <c r="C132" i="1"/>
  <c r="F120" i="1"/>
  <c r="C27" i="1"/>
  <c r="C121" i="1" s="1"/>
  <c r="C120" i="1"/>
  <c r="E120" i="1"/>
  <c r="F27" i="1"/>
  <c r="F121" i="1" s="1"/>
  <c r="F123" i="1" s="1"/>
  <c r="D27" i="1"/>
  <c r="D121" i="1" s="1"/>
  <c r="D120" i="1"/>
  <c r="E123" i="1" l="1"/>
  <c r="C123" i="1"/>
  <c r="D123" i="1"/>
</calcChain>
</file>

<file path=xl/sharedStrings.xml><?xml version="1.0" encoding="utf-8"?>
<sst xmlns="http://schemas.openxmlformats.org/spreadsheetml/2006/main" count="221" uniqueCount="190">
  <si>
    <t>Stand</t>
  </si>
  <si>
    <t>Titelbezeichnung</t>
  </si>
  <si>
    <t>Einnahmen</t>
  </si>
  <si>
    <t>119.1</t>
  </si>
  <si>
    <t>Erstattungen aus Fotokopierservice</t>
  </si>
  <si>
    <t>119.2</t>
  </si>
  <si>
    <t>Vermischte Einnahmen</t>
  </si>
  <si>
    <t>125.1</t>
  </si>
  <si>
    <t>Einnahmen aus kommerziellen Anzeigen</t>
  </si>
  <si>
    <t>125.2</t>
  </si>
  <si>
    <t>Verpflegungsentgelte</t>
  </si>
  <si>
    <t>129.0</t>
  </si>
  <si>
    <t>Einnahmen aus Veranstaltungen AStA</t>
  </si>
  <si>
    <t>129.1</t>
  </si>
  <si>
    <t>Einnahmen aus Veranstaltungen - FSR WiWi</t>
  </si>
  <si>
    <t>129.2</t>
  </si>
  <si>
    <t>Einnahmen aus Veranstaltungen - FSR KSW</t>
  </si>
  <si>
    <t>129.3</t>
  </si>
  <si>
    <t>Einnahmen aus Veranstaltungen - FSR METI</t>
  </si>
  <si>
    <t>129.4</t>
  </si>
  <si>
    <t>Einnahmen aus Veranstaltungen - FSR ReWi</t>
  </si>
  <si>
    <t>Zinseinnahmen öffentlich-rechtl. Unternehmen</t>
  </si>
  <si>
    <t>129.5</t>
  </si>
  <si>
    <t>Einnahmen aus Veranstaltungen - ISCEB</t>
  </si>
  <si>
    <t>129.6</t>
  </si>
  <si>
    <t>Einnahmen aus Veranstaltungen - FSR Pych</t>
  </si>
  <si>
    <t>Zinseinnahmen privatrechtlicher Unternehmen</t>
  </si>
  <si>
    <t>Darlehenstilgung Bildungsherberge GmbH</t>
  </si>
  <si>
    <t>181.1</t>
  </si>
  <si>
    <t>Rückerstattung Personal BHS</t>
  </si>
  <si>
    <t>Darlehensrückflüsse Studierende</t>
  </si>
  <si>
    <t>Summe Plan 1</t>
  </si>
  <si>
    <t>Studierendenschaftsbeiträge</t>
  </si>
  <si>
    <t>Entnahme aus der Allgemeinen Rücklage</t>
  </si>
  <si>
    <t>Entnahme aus der Sonderrücklage</t>
  </si>
  <si>
    <t>Überschuss des Vorjahres</t>
  </si>
  <si>
    <t>Summe Plan 3</t>
  </si>
  <si>
    <t xml:space="preserve">Summe Einnahmen </t>
  </si>
  <si>
    <t>Ausgaben</t>
  </si>
  <si>
    <t>412.1</t>
  </si>
  <si>
    <t>Aufwandsentschädigung AStA Referenten</t>
  </si>
  <si>
    <t>412.2</t>
  </si>
  <si>
    <t>Aufwandsentschädigung SP</t>
  </si>
  <si>
    <t>412.3</t>
  </si>
  <si>
    <t>AE Mitglieder FernUni-Gremien</t>
  </si>
  <si>
    <t>412.4</t>
  </si>
  <si>
    <t>Aufwandsentschädigugen AStA-Gäste</t>
  </si>
  <si>
    <t>412.5</t>
  </si>
  <si>
    <t>Aufwandsentschädigung SP-Ausschüsse</t>
  </si>
  <si>
    <t>Gehalt  Büroangestellte</t>
  </si>
  <si>
    <t>425.1</t>
  </si>
  <si>
    <t>Bezüge AStA-Referenten</t>
  </si>
  <si>
    <t>Ausgaben für geringfügig Beschäftigte</t>
  </si>
  <si>
    <t>Klausurservice Personalkosten</t>
  </si>
  <si>
    <t>Summe Plan 4</t>
  </si>
  <si>
    <t>511.1</t>
  </si>
  <si>
    <t>Geschäftsbedarf</t>
  </si>
  <si>
    <t>511.2</t>
  </si>
  <si>
    <t>Bücher, Zeitschriften</t>
  </si>
  <si>
    <t>511.3</t>
  </si>
  <si>
    <t>Briefporto</t>
  </si>
  <si>
    <t>511.4</t>
  </si>
  <si>
    <t>Telefongebühren</t>
  </si>
  <si>
    <t>511.5</t>
  </si>
  <si>
    <t>Geräte, Austattungs- / Ausrüstungsgegenstände</t>
  </si>
  <si>
    <t>511.6</t>
  </si>
  <si>
    <t>EDV-Arbeiten und  externe Dienstleistungen</t>
  </si>
  <si>
    <t>511.7</t>
  </si>
  <si>
    <t>Klausurservice Sachkosten</t>
  </si>
  <si>
    <t>511.8</t>
  </si>
  <si>
    <t>Kleinreparaturen und Instandhaltung</t>
  </si>
  <si>
    <t>517.2</t>
  </si>
  <si>
    <t>Ausgaben für Versicherungen</t>
  </si>
  <si>
    <t>Qualifizierungsmaßnahmen</t>
  </si>
  <si>
    <t>526.1</t>
  </si>
  <si>
    <t>Rechtsstreitigkeiten und Beratungen</t>
  </si>
  <si>
    <t>527.1</t>
  </si>
  <si>
    <t>Kosten für Dienstreisen</t>
  </si>
  <si>
    <t>527.2</t>
  </si>
  <si>
    <t>Reisekosten SP und Ausschüsse</t>
  </si>
  <si>
    <t>527.3</t>
  </si>
  <si>
    <t>Reisekosten AStA</t>
  </si>
  <si>
    <t>527.4</t>
  </si>
  <si>
    <t>Sonstige Reisekosten</t>
  </si>
  <si>
    <t>Bewirtungskosten</t>
  </si>
  <si>
    <t>Zeitung Sprachrohr und andere Publikationen</t>
  </si>
  <si>
    <t>Auslandsbeziehungen</t>
  </si>
  <si>
    <t>Ausgaben für Fotokopierservice</t>
  </si>
  <si>
    <t xml:space="preserve">Auslagen für Wahlen </t>
  </si>
  <si>
    <t>Durchführung von AStA-Veranstaltungen</t>
  </si>
  <si>
    <t>Zuschuss Bildungsherberge gGmbH</t>
  </si>
  <si>
    <t>537.1</t>
  </si>
  <si>
    <t>BHS Bauliche Rücklagen</t>
  </si>
  <si>
    <t>Hochschulpolitische Bildung und Veranstaltung</t>
  </si>
  <si>
    <t>Hochschulsport</t>
  </si>
  <si>
    <t>Verfügungsmittel Personalrat</t>
  </si>
  <si>
    <t>vermischte Ausgaben</t>
  </si>
  <si>
    <t>Summe Plan 5</t>
  </si>
  <si>
    <t>686.0</t>
  </si>
  <si>
    <t xml:space="preserve">Verfügungsmittel Studienzentren </t>
  </si>
  <si>
    <t>686.1</t>
  </si>
  <si>
    <t>Unterstützung von Interessengruppen</t>
  </si>
  <si>
    <t>686.11</t>
  </si>
  <si>
    <t>Aufwandsentschädigungen</t>
  </si>
  <si>
    <t>686.12</t>
  </si>
  <si>
    <t>Reisekosten</t>
  </si>
  <si>
    <t>686.13</t>
  </si>
  <si>
    <t>Horoare</t>
  </si>
  <si>
    <t>686.14</t>
  </si>
  <si>
    <t>sonstige Kosten</t>
  </si>
  <si>
    <t>686.2</t>
  </si>
  <si>
    <t>Zuweisungen an  FSR &amp; FSR-Konferenzen</t>
  </si>
  <si>
    <t>686.21</t>
  </si>
  <si>
    <t>686.22</t>
  </si>
  <si>
    <t>686.23</t>
  </si>
  <si>
    <t>Honorare</t>
  </si>
  <si>
    <t>686.24</t>
  </si>
  <si>
    <t>686.3</t>
  </si>
  <si>
    <t>Zuweisung an Fachschaft Wiwi</t>
  </si>
  <si>
    <t>686.31</t>
  </si>
  <si>
    <t>686.32</t>
  </si>
  <si>
    <t>686.33</t>
  </si>
  <si>
    <t>686.34</t>
  </si>
  <si>
    <t>686.4</t>
  </si>
  <si>
    <t>Zuweisung an Fachschaft KSW</t>
  </si>
  <si>
    <t>686.41</t>
  </si>
  <si>
    <t>686.42</t>
  </si>
  <si>
    <t>686.43</t>
  </si>
  <si>
    <t>686.44</t>
  </si>
  <si>
    <t>686.5</t>
  </si>
  <si>
    <t>Zuweisung an Fachschaft Psychologie</t>
  </si>
  <si>
    <t>686.51</t>
  </si>
  <si>
    <t>686.52</t>
  </si>
  <si>
    <t>686.53</t>
  </si>
  <si>
    <t>686.54</t>
  </si>
  <si>
    <t>686.6</t>
  </si>
  <si>
    <t>Zuweisung an Fachschaft Rewi</t>
  </si>
  <si>
    <t>686.61</t>
  </si>
  <si>
    <t>686.62</t>
  </si>
  <si>
    <t>686.63</t>
  </si>
  <si>
    <t>686.64</t>
  </si>
  <si>
    <t>686.7</t>
  </si>
  <si>
    <t>Zuweisung an Fachschaft METI</t>
  </si>
  <si>
    <t>686.71</t>
  </si>
  <si>
    <t>686.72</t>
  </si>
  <si>
    <t>686.73</t>
  </si>
  <si>
    <t>686.74</t>
  </si>
  <si>
    <t>686.8</t>
  </si>
  <si>
    <t>Studienbegleitende Veranstaltungen</t>
  </si>
  <si>
    <t>686.81</t>
  </si>
  <si>
    <t>686.82</t>
  </si>
  <si>
    <t>686.83</t>
  </si>
  <si>
    <t>686.84</t>
  </si>
  <si>
    <t>689.9</t>
  </si>
  <si>
    <t>Zuweisung An die ISCEB</t>
  </si>
  <si>
    <t>Summe Plan 6</t>
  </si>
  <si>
    <t>Summe Plan 7</t>
  </si>
  <si>
    <t>Darlehen an Studierende</t>
  </si>
  <si>
    <t>Darlehen für Auslandssemeseter</t>
  </si>
  <si>
    <t>Investitionszuschuss an die Bildungsherberge</t>
  </si>
  <si>
    <t>Summe Plan 8</t>
  </si>
  <si>
    <t>Zuführung zur allgemeinen Rücklage</t>
  </si>
  <si>
    <t>Zuführung zur Sonderrücklage</t>
  </si>
  <si>
    <t>Summe Plan 9</t>
  </si>
  <si>
    <t>Summe Ausgaben</t>
  </si>
  <si>
    <t>Ergebnis (Einnahmen - Ausgaben)</t>
  </si>
  <si>
    <t>Folgende Konten sind untereinander deckungsfähig:</t>
  </si>
  <si>
    <t>Einzelpläne untereinander</t>
  </si>
  <si>
    <t>428 und 511.7</t>
  </si>
  <si>
    <t>119.2 und 527.4</t>
  </si>
  <si>
    <t xml:space="preserve">536 und 686.10 </t>
  </si>
  <si>
    <t>129.1 und 686.3</t>
  </si>
  <si>
    <t>129.2 und 686.4</t>
  </si>
  <si>
    <t>129.3 und 686.9</t>
  </si>
  <si>
    <t>129.4 und 686.8</t>
  </si>
  <si>
    <t>129.5 und 686.11</t>
  </si>
  <si>
    <t>129.6 und 686.12</t>
  </si>
  <si>
    <t>182 und 860</t>
  </si>
  <si>
    <t>2013/14</t>
  </si>
  <si>
    <t>2014/15</t>
  </si>
  <si>
    <t>Ist</t>
  </si>
  <si>
    <t>Soll</t>
  </si>
  <si>
    <t>Nachtrag</t>
  </si>
  <si>
    <t>Rücklage für Wahlen</t>
  </si>
  <si>
    <t>Bargeld, Giroguthaben</t>
  </si>
  <si>
    <t>Rücklage</t>
  </si>
  <si>
    <t>allgemeine Rücklage</t>
  </si>
  <si>
    <t>Kassenbestand</t>
  </si>
  <si>
    <t>Freie Mittel</t>
  </si>
  <si>
    <t>ungebunden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</si>
</sst>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66FF3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164" fontId="8" fillId="7" borderId="0" xfId="0" applyNumberFormat="1" applyFont="1" applyFill="1"/>
    <xf numFmtId="0" fontId="9" fillId="2" borderId="1" xfId="2" applyFont="1" applyBorder="1" applyAlignment="1">
      <alignment horizontal="center" vertical="center"/>
    </xf>
    <xf numFmtId="0" fontId="9" fillId="2" borderId="1" xfId="2" applyFont="1" applyBorder="1" applyAlignment="1">
      <alignment vertical="center"/>
    </xf>
    <xf numFmtId="0" fontId="9" fillId="2" borderId="0" xfId="2" applyFont="1" applyBorder="1" applyAlignment="1">
      <alignment horizontal="center" vertical="center"/>
    </xf>
    <xf numFmtId="0" fontId="9" fillId="2" borderId="1" xfId="2" applyFont="1" applyBorder="1" applyAlignment="1">
      <alignment vertical="center" wrapText="1"/>
    </xf>
    <xf numFmtId="0" fontId="5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9" fillId="0" borderId="0" xfId="0" applyFont="1"/>
    <xf numFmtId="0" fontId="6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8" fontId="5" fillId="12" borderId="1" xfId="3" applyNumberFormat="1" applyFont="1" applyFill="1" applyBorder="1"/>
    <xf numFmtId="164" fontId="10" fillId="10" borderId="1" xfId="0" applyNumberFormat="1" applyFont="1" applyFill="1" applyBorder="1" applyAlignment="1">
      <alignment horizontal="center"/>
    </xf>
    <xf numFmtId="8" fontId="5" fillId="13" borderId="1" xfId="3" applyNumberFormat="1" applyFont="1" applyFill="1" applyBorder="1"/>
    <xf numFmtId="44" fontId="5" fillId="10" borderId="1" xfId="1" applyFont="1" applyFill="1" applyBorder="1"/>
    <xf numFmtId="44" fontId="10" fillId="10" borderId="1" xfId="1" applyFont="1" applyFill="1" applyBorder="1" applyAlignment="1">
      <alignment horizontal="center"/>
    </xf>
    <xf numFmtId="44" fontId="5" fillId="11" borderId="1" xfId="1" applyFont="1" applyFill="1" applyBorder="1"/>
    <xf numFmtId="44" fontId="5" fillId="10" borderId="1" xfId="1" applyFont="1" applyFill="1" applyBorder="1" applyAlignment="1">
      <alignment horizontal="center"/>
    </xf>
    <xf numFmtId="44" fontId="5" fillId="5" borderId="1" xfId="1" applyFont="1" applyFill="1" applyBorder="1" applyAlignment="1">
      <alignment horizontal="center" vertical="center"/>
    </xf>
    <xf numFmtId="44" fontId="5" fillId="5" borderId="1" xfId="1" applyFont="1" applyFill="1" applyBorder="1" applyAlignment="1">
      <alignment vertical="center"/>
    </xf>
    <xf numFmtId="44" fontId="5" fillId="6" borderId="1" xfId="1" applyFont="1" applyFill="1" applyBorder="1"/>
    <xf numFmtId="44" fontId="7" fillId="7" borderId="1" xfId="1" applyFont="1" applyFill="1" applyBorder="1" applyAlignment="1">
      <alignment horizontal="center" vertical="center"/>
    </xf>
    <xf numFmtId="44" fontId="7" fillId="7" borderId="1" xfId="1" applyFont="1" applyFill="1" applyBorder="1"/>
    <xf numFmtId="44" fontId="5" fillId="12" borderId="1" xfId="1" applyFont="1" applyFill="1" applyBorder="1"/>
    <xf numFmtId="44" fontId="10" fillId="14" borderId="1" xfId="1" applyFont="1" applyFill="1" applyBorder="1" applyAlignment="1">
      <alignment horizontal="center"/>
    </xf>
    <xf numFmtId="44" fontId="5" fillId="13" borderId="1" xfId="1" applyFont="1" applyFill="1" applyBorder="1"/>
    <xf numFmtId="165" fontId="7" fillId="7" borderId="1" xfId="1" applyNumberFormat="1" applyFont="1" applyFill="1" applyBorder="1"/>
    <xf numFmtId="44" fontId="9" fillId="12" borderId="1" xfId="1" applyFont="1" applyFill="1" applyBorder="1"/>
    <xf numFmtId="44" fontId="9" fillId="13" borderId="1" xfId="1" applyFont="1" applyFill="1" applyBorder="1"/>
    <xf numFmtId="44" fontId="5" fillId="8" borderId="1" xfId="1" applyFont="1" applyFill="1" applyBorder="1"/>
    <xf numFmtId="44" fontId="10" fillId="0" borderId="1" xfId="1" applyFont="1" applyBorder="1" applyAlignment="1">
      <alignment horizontal="center"/>
    </xf>
    <xf numFmtId="44" fontId="9" fillId="9" borderId="1" xfId="1" applyFont="1" applyFill="1" applyBorder="1"/>
    <xf numFmtId="44" fontId="5" fillId="0" borderId="0" xfId="1" applyFont="1" applyFill="1" applyBorder="1" applyAlignment="1"/>
    <xf numFmtId="44" fontId="6" fillId="0" borderId="0" xfId="1" applyFont="1"/>
    <xf numFmtId="44" fontId="9" fillId="0" borderId="0" xfId="1" applyFont="1"/>
    <xf numFmtId="44" fontId="6" fillId="0" borderId="0" xfId="0" applyNumberFormat="1" applyFont="1"/>
    <xf numFmtId="44" fontId="11" fillId="0" borderId="0" xfId="1" applyFont="1"/>
    <xf numFmtId="44" fontId="11" fillId="0" borderId="0" xfId="0" applyNumberFormat="1" applyFont="1"/>
    <xf numFmtId="44" fontId="9" fillId="0" borderId="0" xfId="0" applyNumberFormat="1" applyFont="1"/>
    <xf numFmtId="0" fontId="9" fillId="0" borderId="0" xfId="0" applyFont="1" applyAlignment="1">
      <alignment horizontal="right"/>
    </xf>
  </cellXfs>
  <cellStyles count="4">
    <cellStyle name="Neutral" xfId="3" builtinId="28"/>
    <cellStyle name="Schlecht" xfId="2" builtinId="27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abSelected="1" topLeftCell="A112" zoomScale="70" zoomScaleNormal="70" workbookViewId="0">
      <selection activeCell="G8" sqref="G8"/>
    </sheetView>
  </sheetViews>
  <sheetFormatPr baseColWidth="10" defaultRowHeight="15.6" x14ac:dyDescent="0.3"/>
  <cols>
    <col min="1" max="1" width="14.33203125" style="28" bestFit="1" customWidth="1"/>
    <col min="2" max="2" width="49.44140625" style="28" bestFit="1" customWidth="1"/>
    <col min="3" max="3" width="20.109375" style="28" customWidth="1"/>
    <col min="4" max="4" width="16" style="28" hidden="1" customWidth="1"/>
    <col min="5" max="5" width="19.44140625" style="28" bestFit="1" customWidth="1"/>
    <col min="6" max="6" width="20.5546875" style="28" customWidth="1"/>
  </cols>
  <sheetData>
    <row r="1" spans="1:6" x14ac:dyDescent="0.3">
      <c r="A1" s="1" t="s">
        <v>0</v>
      </c>
      <c r="B1" s="2" t="s">
        <v>1</v>
      </c>
      <c r="C1" s="29" t="s">
        <v>178</v>
      </c>
      <c r="D1" s="30" t="s">
        <v>178</v>
      </c>
      <c r="E1" s="31" t="s">
        <v>179</v>
      </c>
      <c r="F1" s="31" t="s">
        <v>179</v>
      </c>
    </row>
    <row r="2" spans="1:6" x14ac:dyDescent="0.3">
      <c r="A2" s="3">
        <v>41976</v>
      </c>
      <c r="B2" s="4"/>
      <c r="C2" s="29" t="s">
        <v>180</v>
      </c>
      <c r="D2" s="30" t="s">
        <v>181</v>
      </c>
      <c r="E2" s="31" t="s">
        <v>181</v>
      </c>
      <c r="F2" s="31" t="s">
        <v>182</v>
      </c>
    </row>
    <row r="3" spans="1:6" x14ac:dyDescent="0.3">
      <c r="A3" s="5" t="s">
        <v>2</v>
      </c>
      <c r="B3" s="6"/>
      <c r="C3" s="32"/>
      <c r="D3" s="32"/>
      <c r="E3" s="32"/>
      <c r="F3" s="32"/>
    </row>
    <row r="4" spans="1:6" x14ac:dyDescent="0.3">
      <c r="A4" s="7" t="s">
        <v>3</v>
      </c>
      <c r="B4" s="8" t="s">
        <v>4</v>
      </c>
      <c r="C4" s="33"/>
      <c r="D4" s="34">
        <v>0</v>
      </c>
      <c r="E4" s="35">
        <v>0</v>
      </c>
      <c r="F4" s="35"/>
    </row>
    <row r="5" spans="1:6" x14ac:dyDescent="0.3">
      <c r="A5" s="7" t="s">
        <v>5</v>
      </c>
      <c r="B5" s="8" t="s">
        <v>6</v>
      </c>
      <c r="C5" s="36">
        <v>14199.89</v>
      </c>
      <c r="D5" s="37">
        <v>12000</v>
      </c>
      <c r="E5" s="38">
        <v>12000</v>
      </c>
      <c r="F5" s="38">
        <v>12000</v>
      </c>
    </row>
    <row r="6" spans="1:6" x14ac:dyDescent="0.3">
      <c r="A6" s="7" t="s">
        <v>7</v>
      </c>
      <c r="B6" s="8" t="s">
        <v>8</v>
      </c>
      <c r="C6" s="36">
        <v>22138.75</v>
      </c>
      <c r="D6" s="37">
        <v>17500</v>
      </c>
      <c r="E6" s="38">
        <v>20000</v>
      </c>
      <c r="F6" s="38">
        <v>20000</v>
      </c>
    </row>
    <row r="7" spans="1:6" x14ac:dyDescent="0.3">
      <c r="A7" s="7" t="s">
        <v>9</v>
      </c>
      <c r="B7" s="8" t="s">
        <v>10</v>
      </c>
      <c r="C7" s="36"/>
      <c r="D7" s="37">
        <v>0</v>
      </c>
      <c r="E7" s="38"/>
      <c r="F7" s="38"/>
    </row>
    <row r="8" spans="1:6" x14ac:dyDescent="0.3">
      <c r="A8" s="7" t="s">
        <v>11</v>
      </c>
      <c r="B8" s="8" t="s">
        <v>12</v>
      </c>
      <c r="C8" s="36">
        <v>6650</v>
      </c>
      <c r="D8" s="39">
        <v>8000</v>
      </c>
      <c r="E8" s="38">
        <v>8000</v>
      </c>
      <c r="F8" s="38">
        <v>8000</v>
      </c>
    </row>
    <row r="9" spans="1:6" x14ac:dyDescent="0.3">
      <c r="A9" s="7" t="s">
        <v>13</v>
      </c>
      <c r="B9" s="8" t="s">
        <v>14</v>
      </c>
      <c r="C9" s="36">
        <v>4314.8</v>
      </c>
      <c r="D9" s="37">
        <v>15000</v>
      </c>
      <c r="E9" s="38">
        <v>9600</v>
      </c>
      <c r="F9" s="38">
        <v>9600</v>
      </c>
    </row>
    <row r="10" spans="1:6" x14ac:dyDescent="0.3">
      <c r="A10" s="7" t="s">
        <v>15</v>
      </c>
      <c r="B10" s="8" t="s">
        <v>16</v>
      </c>
      <c r="C10" s="36">
        <v>616</v>
      </c>
      <c r="D10" s="37">
        <v>16000</v>
      </c>
      <c r="E10" s="38">
        <v>7590</v>
      </c>
      <c r="F10" s="38">
        <v>7590</v>
      </c>
    </row>
    <row r="11" spans="1:6" x14ac:dyDescent="0.3">
      <c r="A11" s="7" t="s">
        <v>17</v>
      </c>
      <c r="B11" s="8" t="s">
        <v>18</v>
      </c>
      <c r="C11" s="36">
        <v>2707.5</v>
      </c>
      <c r="D11" s="37">
        <v>3200</v>
      </c>
      <c r="E11" s="38">
        <v>3200</v>
      </c>
      <c r="F11" s="38">
        <v>3200</v>
      </c>
    </row>
    <row r="12" spans="1:6" x14ac:dyDescent="0.3">
      <c r="A12" s="7" t="s">
        <v>19</v>
      </c>
      <c r="B12" s="8" t="s">
        <v>20</v>
      </c>
      <c r="C12" s="36">
        <v>23530</v>
      </c>
      <c r="D12" s="37">
        <v>20000</v>
      </c>
      <c r="E12" s="38">
        <v>36000</v>
      </c>
      <c r="F12" s="38">
        <v>36000</v>
      </c>
    </row>
    <row r="13" spans="1:6" x14ac:dyDescent="0.3">
      <c r="A13" s="7">
        <v>161</v>
      </c>
      <c r="B13" s="8" t="s">
        <v>21</v>
      </c>
      <c r="C13" s="36"/>
      <c r="D13" s="37">
        <v>0</v>
      </c>
      <c r="E13" s="38">
        <v>0</v>
      </c>
      <c r="F13" s="38"/>
    </row>
    <row r="14" spans="1:6" x14ac:dyDescent="0.3">
      <c r="A14" s="7" t="s">
        <v>22</v>
      </c>
      <c r="B14" s="8" t="s">
        <v>23</v>
      </c>
      <c r="C14" s="36"/>
      <c r="D14" s="37">
        <v>0</v>
      </c>
      <c r="E14" s="38">
        <v>0</v>
      </c>
      <c r="F14" s="38"/>
    </row>
    <row r="15" spans="1:6" x14ac:dyDescent="0.3">
      <c r="A15" s="7" t="s">
        <v>24</v>
      </c>
      <c r="B15" s="8" t="s">
        <v>25</v>
      </c>
      <c r="C15" s="36">
        <v>8264</v>
      </c>
      <c r="D15" s="37">
        <v>11300</v>
      </c>
      <c r="E15" s="38">
        <v>11000</v>
      </c>
      <c r="F15" s="38">
        <v>11000</v>
      </c>
    </row>
    <row r="16" spans="1:6" x14ac:dyDescent="0.3">
      <c r="A16" s="7">
        <v>162</v>
      </c>
      <c r="B16" s="8" t="s">
        <v>26</v>
      </c>
      <c r="C16" s="36">
        <v>164.48</v>
      </c>
      <c r="D16" s="37">
        <v>300</v>
      </c>
      <c r="E16" s="38">
        <v>200</v>
      </c>
      <c r="F16" s="38">
        <v>200</v>
      </c>
    </row>
    <row r="17" spans="1:6" x14ac:dyDescent="0.3">
      <c r="A17" s="7">
        <v>181</v>
      </c>
      <c r="B17" s="8" t="s">
        <v>27</v>
      </c>
      <c r="C17" s="36"/>
      <c r="D17" s="37">
        <v>0</v>
      </c>
      <c r="E17" s="38">
        <v>0</v>
      </c>
      <c r="F17" s="38"/>
    </row>
    <row r="18" spans="1:6" x14ac:dyDescent="0.3">
      <c r="A18" s="7" t="s">
        <v>28</v>
      </c>
      <c r="B18" s="8" t="s">
        <v>29</v>
      </c>
      <c r="C18" s="36">
        <v>7078.17</v>
      </c>
      <c r="D18" s="37">
        <v>26700</v>
      </c>
      <c r="E18" s="38">
        <v>0</v>
      </c>
      <c r="F18" s="38">
        <v>0</v>
      </c>
    </row>
    <row r="19" spans="1:6" x14ac:dyDescent="0.3">
      <c r="A19" s="7">
        <v>182</v>
      </c>
      <c r="B19" s="8" t="s">
        <v>30</v>
      </c>
      <c r="C19" s="36">
        <v>17129</v>
      </c>
      <c r="D19" s="37">
        <v>8000</v>
      </c>
      <c r="E19" s="38">
        <v>12000</v>
      </c>
      <c r="F19" s="38">
        <v>12000</v>
      </c>
    </row>
    <row r="20" spans="1:6" x14ac:dyDescent="0.3">
      <c r="A20" s="9"/>
      <c r="B20" s="9" t="s">
        <v>31</v>
      </c>
      <c r="C20" s="40">
        <f>SUM(C4:C19)</f>
        <v>106792.59</v>
      </c>
      <c r="D20" s="40">
        <f>SUM(D4:D19)</f>
        <v>138000</v>
      </c>
      <c r="E20" s="41">
        <f>SUM(E4:E19)</f>
        <v>119590</v>
      </c>
      <c r="F20" s="41">
        <f>SUM(F5:F19)</f>
        <v>119590</v>
      </c>
    </row>
    <row r="21" spans="1:6" x14ac:dyDescent="0.3">
      <c r="A21" s="7">
        <v>341</v>
      </c>
      <c r="B21" s="8" t="s">
        <v>32</v>
      </c>
      <c r="C21" s="36">
        <v>1773811.92</v>
      </c>
      <c r="D21" s="37">
        <v>1760000</v>
      </c>
      <c r="E21" s="38">
        <v>1409070</v>
      </c>
      <c r="F21" s="38">
        <v>1334847.42</v>
      </c>
    </row>
    <row r="22" spans="1:6" x14ac:dyDescent="0.3">
      <c r="A22" s="7">
        <v>352</v>
      </c>
      <c r="B22" s="8" t="s">
        <v>33</v>
      </c>
      <c r="C22" s="36">
        <v>0</v>
      </c>
      <c r="D22" s="37">
        <v>0</v>
      </c>
      <c r="E22" s="38">
        <v>0</v>
      </c>
      <c r="F22" s="38">
        <v>0</v>
      </c>
    </row>
    <row r="23" spans="1:6" x14ac:dyDescent="0.3">
      <c r="A23" s="7">
        <v>353</v>
      </c>
      <c r="B23" s="8" t="s">
        <v>34</v>
      </c>
      <c r="C23" s="36">
        <v>0</v>
      </c>
      <c r="D23" s="37">
        <v>0</v>
      </c>
      <c r="E23" s="38">
        <v>45000</v>
      </c>
      <c r="F23" s="38">
        <v>0</v>
      </c>
    </row>
    <row r="24" spans="1:6" x14ac:dyDescent="0.3">
      <c r="A24" s="7">
        <v>360</v>
      </c>
      <c r="B24" s="8" t="s">
        <v>35</v>
      </c>
      <c r="C24" s="36">
        <v>271906.46999999997</v>
      </c>
      <c r="D24" s="37">
        <v>60000</v>
      </c>
      <c r="E24" s="38">
        <v>0</v>
      </c>
      <c r="F24" s="38">
        <v>124512.58</v>
      </c>
    </row>
    <row r="25" spans="1:6" x14ac:dyDescent="0.3">
      <c r="A25" s="9"/>
      <c r="B25" s="9" t="s">
        <v>36</v>
      </c>
      <c r="C25" s="41">
        <f t="shared" ref="C25:F25" si="0">SUM(C21:C24)</f>
        <v>2045718.39</v>
      </c>
      <c r="D25" s="41">
        <f t="shared" si="0"/>
        <v>1820000</v>
      </c>
      <c r="E25" s="41">
        <f t="shared" si="0"/>
        <v>1454070</v>
      </c>
      <c r="F25" s="41">
        <f t="shared" si="0"/>
        <v>1459360</v>
      </c>
    </row>
    <row r="26" spans="1:6" x14ac:dyDescent="0.3">
      <c r="A26" s="7"/>
      <c r="B26" s="8"/>
      <c r="C26" s="42"/>
      <c r="D26" s="42"/>
      <c r="E26" s="42"/>
      <c r="F26" s="42"/>
    </row>
    <row r="27" spans="1:6" ht="16.2" thickBot="1" x14ac:dyDescent="0.35">
      <c r="A27" s="10"/>
      <c r="B27" s="11" t="s">
        <v>37</v>
      </c>
      <c r="C27" s="41">
        <f t="shared" ref="C27:D27" si="1">C25+C20</f>
        <v>2152510.98</v>
      </c>
      <c r="D27" s="41">
        <f t="shared" si="1"/>
        <v>1958000</v>
      </c>
      <c r="E27" s="41">
        <f t="shared" ref="E27:F27" si="2">E25+E20</f>
        <v>1573660</v>
      </c>
      <c r="F27" s="41">
        <f t="shared" si="2"/>
        <v>1578950</v>
      </c>
    </row>
    <row r="28" spans="1:6" x14ac:dyDescent="0.3">
      <c r="A28" s="12" t="s">
        <v>38</v>
      </c>
      <c r="B28" s="13"/>
      <c r="C28" s="43"/>
      <c r="D28" s="43"/>
      <c r="E28" s="43"/>
      <c r="F28" s="43"/>
    </row>
    <row r="29" spans="1:6" x14ac:dyDescent="0.3">
      <c r="A29" s="14" t="s">
        <v>39</v>
      </c>
      <c r="B29" s="15" t="s">
        <v>40</v>
      </c>
      <c r="C29" s="36">
        <v>24412.5</v>
      </c>
      <c r="D29" s="37">
        <v>25200</v>
      </c>
      <c r="E29" s="38">
        <v>21000</v>
      </c>
      <c r="F29" s="38">
        <v>21000</v>
      </c>
    </row>
    <row r="30" spans="1:6" x14ac:dyDescent="0.3">
      <c r="A30" s="14" t="s">
        <v>41</v>
      </c>
      <c r="B30" s="15" t="s">
        <v>42</v>
      </c>
      <c r="C30" s="36">
        <v>27104.68</v>
      </c>
      <c r="D30" s="37">
        <v>32000</v>
      </c>
      <c r="E30" s="38">
        <v>30000</v>
      </c>
      <c r="F30" s="38">
        <v>30000</v>
      </c>
    </row>
    <row r="31" spans="1:6" x14ac:dyDescent="0.3">
      <c r="A31" s="14" t="s">
        <v>43</v>
      </c>
      <c r="B31" s="15" t="s">
        <v>44</v>
      </c>
      <c r="C31" s="36">
        <v>37431.800000000003</v>
      </c>
      <c r="D31" s="37">
        <v>22000</v>
      </c>
      <c r="E31" s="38">
        <v>40000</v>
      </c>
      <c r="F31" s="38">
        <v>40000</v>
      </c>
    </row>
    <row r="32" spans="1:6" x14ac:dyDescent="0.3">
      <c r="A32" s="14" t="s">
        <v>45</v>
      </c>
      <c r="B32" s="15" t="s">
        <v>46</v>
      </c>
      <c r="C32" s="36">
        <v>2485</v>
      </c>
      <c r="D32" s="37">
        <v>4000</v>
      </c>
      <c r="E32" s="38">
        <v>3000</v>
      </c>
      <c r="F32" s="38">
        <v>3000</v>
      </c>
    </row>
    <row r="33" spans="1:6" x14ac:dyDescent="0.3">
      <c r="A33" s="14" t="s">
        <v>47</v>
      </c>
      <c r="B33" s="15" t="s">
        <v>48</v>
      </c>
      <c r="C33" s="36">
        <v>26980</v>
      </c>
      <c r="D33" s="37">
        <v>30000</v>
      </c>
      <c r="E33" s="38">
        <v>40000</v>
      </c>
      <c r="F33" s="38">
        <v>30000</v>
      </c>
    </row>
    <row r="34" spans="1:6" x14ac:dyDescent="0.3">
      <c r="A34" s="14">
        <v>425</v>
      </c>
      <c r="B34" s="15" t="s">
        <v>49</v>
      </c>
      <c r="C34" s="36">
        <v>213363.83</v>
      </c>
      <c r="D34" s="37">
        <v>210000</v>
      </c>
      <c r="E34" s="38">
        <v>205710</v>
      </c>
      <c r="F34" s="38">
        <v>200000</v>
      </c>
    </row>
    <row r="35" spans="1:6" x14ac:dyDescent="0.3">
      <c r="A35" s="14" t="s">
        <v>50</v>
      </c>
      <c r="B35" s="15" t="s">
        <v>51</v>
      </c>
      <c r="C35" s="36">
        <v>70797.259999999995</v>
      </c>
      <c r="D35" s="37">
        <v>84240</v>
      </c>
      <c r="E35" s="38">
        <v>62250</v>
      </c>
      <c r="F35" s="38">
        <v>62250</v>
      </c>
    </row>
    <row r="36" spans="1:6" x14ac:dyDescent="0.3">
      <c r="A36" s="14">
        <v>427</v>
      </c>
      <c r="B36" s="15" t="s">
        <v>52</v>
      </c>
      <c r="C36" s="36">
        <v>0</v>
      </c>
      <c r="D36" s="37">
        <v>0</v>
      </c>
      <c r="E36" s="38">
        <v>3000</v>
      </c>
      <c r="F36" s="38">
        <v>3000</v>
      </c>
    </row>
    <row r="37" spans="1:6" x14ac:dyDescent="0.3">
      <c r="A37" s="16">
        <v>428</v>
      </c>
      <c r="B37" s="15" t="s">
        <v>53</v>
      </c>
      <c r="C37" s="36">
        <v>3029.85</v>
      </c>
      <c r="D37" s="37">
        <v>6000</v>
      </c>
      <c r="E37" s="38">
        <v>0</v>
      </c>
      <c r="F37" s="38">
        <v>0</v>
      </c>
    </row>
    <row r="38" spans="1:6" x14ac:dyDescent="0.3">
      <c r="A38" s="13"/>
      <c r="B38" s="13" t="s">
        <v>54</v>
      </c>
      <c r="C38" s="44">
        <f t="shared" ref="C38:E38" si="3">SUM(C29:C37)</f>
        <v>405604.92</v>
      </c>
      <c r="D38" s="44">
        <f t="shared" si="3"/>
        <v>413440</v>
      </c>
      <c r="E38" s="44">
        <f t="shared" si="3"/>
        <v>404960</v>
      </c>
      <c r="F38" s="44">
        <f>SUM(F29:F37)</f>
        <v>389250</v>
      </c>
    </row>
    <row r="39" spans="1:6" x14ac:dyDescent="0.3">
      <c r="A39" s="14" t="s">
        <v>55</v>
      </c>
      <c r="B39" s="15" t="s">
        <v>56</v>
      </c>
      <c r="C39" s="36">
        <v>9993.23</v>
      </c>
      <c r="D39" s="37">
        <v>6110</v>
      </c>
      <c r="E39" s="38">
        <v>6000</v>
      </c>
      <c r="F39" s="38">
        <v>12000</v>
      </c>
    </row>
    <row r="40" spans="1:6" x14ac:dyDescent="0.3">
      <c r="A40" s="14" t="s">
        <v>57</v>
      </c>
      <c r="B40" s="15" t="s">
        <v>58</v>
      </c>
      <c r="C40" s="36">
        <v>475.19</v>
      </c>
      <c r="D40" s="37">
        <v>1000</v>
      </c>
      <c r="E40" s="38">
        <v>1000</v>
      </c>
      <c r="F40" s="38">
        <v>1000</v>
      </c>
    </row>
    <row r="41" spans="1:6" x14ac:dyDescent="0.3">
      <c r="A41" s="14" t="s">
        <v>59</v>
      </c>
      <c r="B41" s="15" t="s">
        <v>60</v>
      </c>
      <c r="C41" s="36">
        <v>195.41</v>
      </c>
      <c r="D41" s="37">
        <v>650</v>
      </c>
      <c r="E41" s="38">
        <v>400</v>
      </c>
      <c r="F41" s="38">
        <v>400</v>
      </c>
    </row>
    <row r="42" spans="1:6" x14ac:dyDescent="0.3">
      <c r="A42" s="14" t="s">
        <v>61</v>
      </c>
      <c r="B42" s="15" t="s">
        <v>62</v>
      </c>
      <c r="C42" s="36">
        <v>2587.69</v>
      </c>
      <c r="D42" s="37">
        <v>3000</v>
      </c>
      <c r="E42" s="38">
        <v>2500</v>
      </c>
      <c r="F42" s="38">
        <v>2500</v>
      </c>
    </row>
    <row r="43" spans="1:6" x14ac:dyDescent="0.3">
      <c r="A43" s="14" t="s">
        <v>63</v>
      </c>
      <c r="B43" s="15" t="s">
        <v>64</v>
      </c>
      <c r="C43" s="36">
        <v>710.97</v>
      </c>
      <c r="D43" s="37">
        <v>15000</v>
      </c>
      <c r="E43" s="38">
        <v>8000</v>
      </c>
      <c r="F43" s="38">
        <v>8000</v>
      </c>
    </row>
    <row r="44" spans="1:6" x14ac:dyDescent="0.3">
      <c r="A44" s="14" t="s">
        <v>65</v>
      </c>
      <c r="B44" s="15" t="s">
        <v>66</v>
      </c>
      <c r="C44" s="36">
        <v>1877.82</v>
      </c>
      <c r="D44" s="37">
        <v>10000</v>
      </c>
      <c r="E44" s="38">
        <v>5000</v>
      </c>
      <c r="F44" s="38">
        <v>5000</v>
      </c>
    </row>
    <row r="45" spans="1:6" x14ac:dyDescent="0.3">
      <c r="A45" s="14" t="s">
        <v>67</v>
      </c>
      <c r="B45" s="15" t="s">
        <v>68</v>
      </c>
      <c r="C45" s="36">
        <v>5045.55</v>
      </c>
      <c r="D45" s="37">
        <v>5000</v>
      </c>
      <c r="E45" s="38">
        <v>0</v>
      </c>
      <c r="F45" s="38">
        <v>0</v>
      </c>
    </row>
    <row r="46" spans="1:6" x14ac:dyDescent="0.3">
      <c r="A46" s="14" t="s">
        <v>69</v>
      </c>
      <c r="B46" s="15" t="s">
        <v>70</v>
      </c>
      <c r="C46" s="36">
        <v>0</v>
      </c>
      <c r="D46" s="37">
        <v>2800</v>
      </c>
      <c r="E46" s="38">
        <v>1000</v>
      </c>
      <c r="F46" s="38">
        <v>1000</v>
      </c>
    </row>
    <row r="47" spans="1:6" x14ac:dyDescent="0.3">
      <c r="A47" s="14" t="s">
        <v>71</v>
      </c>
      <c r="B47" s="15" t="s">
        <v>72</v>
      </c>
      <c r="C47" s="36">
        <v>388.1</v>
      </c>
      <c r="D47" s="37">
        <v>500</v>
      </c>
      <c r="E47" s="38">
        <v>500</v>
      </c>
      <c r="F47" s="38">
        <v>500</v>
      </c>
    </row>
    <row r="48" spans="1:6" x14ac:dyDescent="0.3">
      <c r="A48" s="14">
        <v>525</v>
      </c>
      <c r="B48" s="15" t="s">
        <v>73</v>
      </c>
      <c r="C48" s="36">
        <v>9446.08</v>
      </c>
      <c r="D48" s="37">
        <v>6000</v>
      </c>
      <c r="E48" s="38">
        <v>6000</v>
      </c>
      <c r="F48" s="38">
        <v>10000</v>
      </c>
    </row>
    <row r="49" spans="1:6" x14ac:dyDescent="0.3">
      <c r="A49" s="14" t="s">
        <v>74</v>
      </c>
      <c r="B49" s="15" t="s">
        <v>75</v>
      </c>
      <c r="C49" s="36">
        <v>28387.02</v>
      </c>
      <c r="D49" s="37">
        <v>30000</v>
      </c>
      <c r="E49" s="38">
        <v>30000</v>
      </c>
      <c r="F49" s="38">
        <v>30000</v>
      </c>
    </row>
    <row r="50" spans="1:6" x14ac:dyDescent="0.3">
      <c r="A50" s="14" t="s">
        <v>76</v>
      </c>
      <c r="B50" s="17" t="s">
        <v>77</v>
      </c>
      <c r="C50" s="36">
        <v>0</v>
      </c>
      <c r="D50" s="37">
        <v>500</v>
      </c>
      <c r="E50" s="38">
        <v>2500</v>
      </c>
      <c r="F50" s="38">
        <v>2500</v>
      </c>
    </row>
    <row r="51" spans="1:6" x14ac:dyDescent="0.3">
      <c r="A51" s="14" t="s">
        <v>78</v>
      </c>
      <c r="B51" s="15" t="s">
        <v>79</v>
      </c>
      <c r="C51" s="36">
        <v>80193.89</v>
      </c>
      <c r="D51" s="37">
        <v>75000</v>
      </c>
      <c r="E51" s="38">
        <v>75000</v>
      </c>
      <c r="F51" s="38">
        <v>80000</v>
      </c>
    </row>
    <row r="52" spans="1:6" x14ac:dyDescent="0.3">
      <c r="A52" s="14" t="s">
        <v>80</v>
      </c>
      <c r="B52" s="15" t="s">
        <v>81</v>
      </c>
      <c r="C52" s="36">
        <v>44385.760000000002</v>
      </c>
      <c r="D52" s="37">
        <v>45000</v>
      </c>
      <c r="E52" s="38">
        <v>40000</v>
      </c>
      <c r="F52" s="38">
        <v>40000</v>
      </c>
    </row>
    <row r="53" spans="1:6" x14ac:dyDescent="0.3">
      <c r="A53" s="14" t="s">
        <v>82</v>
      </c>
      <c r="B53" s="15" t="s">
        <v>83</v>
      </c>
      <c r="C53" s="36">
        <v>547</v>
      </c>
      <c r="D53" s="37">
        <v>10000</v>
      </c>
      <c r="E53" s="38">
        <v>0</v>
      </c>
      <c r="F53" s="38">
        <v>0</v>
      </c>
    </row>
    <row r="54" spans="1:6" x14ac:dyDescent="0.3">
      <c r="A54" s="14">
        <v>529</v>
      </c>
      <c r="B54" s="15" t="s">
        <v>84</v>
      </c>
      <c r="C54" s="36">
        <v>13853.92</v>
      </c>
      <c r="D54" s="37">
        <v>23000</v>
      </c>
      <c r="E54" s="38">
        <v>20000</v>
      </c>
      <c r="F54" s="38">
        <v>20000</v>
      </c>
    </row>
    <row r="55" spans="1:6" x14ac:dyDescent="0.3">
      <c r="A55" s="14">
        <v>531</v>
      </c>
      <c r="B55" s="15" t="s">
        <v>85</v>
      </c>
      <c r="C55" s="36">
        <v>313735.44</v>
      </c>
      <c r="D55" s="37">
        <v>385000</v>
      </c>
      <c r="E55" s="38">
        <v>315000</v>
      </c>
      <c r="F55" s="38">
        <v>315000</v>
      </c>
    </row>
    <row r="56" spans="1:6" x14ac:dyDescent="0.3">
      <c r="A56" s="14">
        <v>533</v>
      </c>
      <c r="B56" s="15" t="s">
        <v>86</v>
      </c>
      <c r="C56" s="36">
        <v>1545</v>
      </c>
      <c r="D56" s="37">
        <v>5000</v>
      </c>
      <c r="E56" s="38">
        <v>5000</v>
      </c>
      <c r="F56" s="38">
        <v>5000</v>
      </c>
    </row>
    <row r="57" spans="1:6" x14ac:dyDescent="0.3">
      <c r="A57" s="14">
        <v>534</v>
      </c>
      <c r="B57" s="15" t="s">
        <v>87</v>
      </c>
      <c r="C57" s="36">
        <v>5549.74</v>
      </c>
      <c r="D57" s="37">
        <v>5000</v>
      </c>
      <c r="E57" s="38">
        <v>5000</v>
      </c>
      <c r="F57" s="38">
        <v>5000</v>
      </c>
    </row>
    <row r="58" spans="1:6" x14ac:dyDescent="0.3">
      <c r="A58" s="14">
        <v>535</v>
      </c>
      <c r="B58" s="15" t="s">
        <v>88</v>
      </c>
      <c r="C58" s="36">
        <v>246497.79</v>
      </c>
      <c r="D58" s="37">
        <v>240000</v>
      </c>
      <c r="E58" s="38">
        <v>2000</v>
      </c>
      <c r="F58" s="38">
        <v>2000</v>
      </c>
    </row>
    <row r="59" spans="1:6" x14ac:dyDescent="0.3">
      <c r="A59" s="14">
        <v>536</v>
      </c>
      <c r="B59" s="15" t="s">
        <v>89</v>
      </c>
      <c r="C59" s="36">
        <v>27674.75</v>
      </c>
      <c r="D59" s="37">
        <v>35000</v>
      </c>
      <c r="E59" s="38">
        <v>35000</v>
      </c>
      <c r="F59" s="38">
        <v>35000</v>
      </c>
    </row>
    <row r="60" spans="1:6" x14ac:dyDescent="0.3">
      <c r="A60" s="14">
        <v>537</v>
      </c>
      <c r="B60" s="15" t="s">
        <v>90</v>
      </c>
      <c r="C60" s="36">
        <v>200000</v>
      </c>
      <c r="D60" s="37">
        <v>230000</v>
      </c>
      <c r="E60" s="38">
        <v>200000</v>
      </c>
      <c r="F60" s="38">
        <v>200000</v>
      </c>
    </row>
    <row r="61" spans="1:6" x14ac:dyDescent="0.3">
      <c r="A61" s="14" t="s">
        <v>91</v>
      </c>
      <c r="B61" s="15" t="s">
        <v>92</v>
      </c>
      <c r="C61" s="36">
        <v>0</v>
      </c>
      <c r="D61" s="37">
        <v>0</v>
      </c>
      <c r="E61" s="38">
        <v>0</v>
      </c>
      <c r="F61" s="38"/>
    </row>
    <row r="62" spans="1:6" x14ac:dyDescent="0.3">
      <c r="A62" s="14">
        <v>538</v>
      </c>
      <c r="B62" s="15" t="s">
        <v>93</v>
      </c>
      <c r="C62" s="36">
        <v>6730.92</v>
      </c>
      <c r="D62" s="37">
        <v>20000</v>
      </c>
      <c r="E62" s="38">
        <v>10000</v>
      </c>
      <c r="F62" s="38">
        <v>10000</v>
      </c>
    </row>
    <row r="63" spans="1:6" x14ac:dyDescent="0.3">
      <c r="A63" s="14">
        <v>539</v>
      </c>
      <c r="B63" s="15" t="s">
        <v>94</v>
      </c>
      <c r="C63" s="36">
        <v>1118.9100000000001</v>
      </c>
      <c r="D63" s="37">
        <v>2500</v>
      </c>
      <c r="E63" s="38">
        <v>2500</v>
      </c>
      <c r="F63" s="38">
        <v>2500</v>
      </c>
    </row>
    <row r="64" spans="1:6" x14ac:dyDescent="0.3">
      <c r="A64" s="14">
        <v>540</v>
      </c>
      <c r="B64" s="15" t="s">
        <v>95</v>
      </c>
      <c r="C64" s="36">
        <v>1325.03</v>
      </c>
      <c r="D64" s="37">
        <v>5000</v>
      </c>
      <c r="E64" s="38">
        <v>5000</v>
      </c>
      <c r="F64" s="38">
        <v>5000</v>
      </c>
    </row>
    <row r="65" spans="1:6" x14ac:dyDescent="0.3">
      <c r="A65" s="14">
        <v>546</v>
      </c>
      <c r="B65" s="15" t="s">
        <v>96</v>
      </c>
      <c r="C65" s="36">
        <v>2516.9</v>
      </c>
      <c r="D65" s="37">
        <v>1500</v>
      </c>
      <c r="E65" s="38">
        <v>1500</v>
      </c>
      <c r="F65" s="38">
        <v>2500</v>
      </c>
    </row>
    <row r="66" spans="1:6" x14ac:dyDescent="0.3">
      <c r="A66" s="13"/>
      <c r="B66" s="13" t="s">
        <v>97</v>
      </c>
      <c r="C66" s="44">
        <f t="shared" ref="C66:F66" si="4">SUM(C39:C65)</f>
        <v>1004782.1100000002</v>
      </c>
      <c r="D66" s="44">
        <f t="shared" si="4"/>
        <v>1162560</v>
      </c>
      <c r="E66" s="44">
        <f t="shared" si="4"/>
        <v>778900</v>
      </c>
      <c r="F66" s="44">
        <f t="shared" si="4"/>
        <v>794900</v>
      </c>
    </row>
    <row r="67" spans="1:6" x14ac:dyDescent="0.3">
      <c r="A67" s="14" t="s">
        <v>98</v>
      </c>
      <c r="B67" s="15" t="s">
        <v>99</v>
      </c>
      <c r="C67" s="45"/>
      <c r="D67" s="46">
        <v>0</v>
      </c>
      <c r="E67" s="47"/>
      <c r="F67" s="47"/>
    </row>
    <row r="68" spans="1:6" x14ac:dyDescent="0.3">
      <c r="A68" s="14" t="s">
        <v>100</v>
      </c>
      <c r="B68" s="15" t="s">
        <v>101</v>
      </c>
      <c r="C68" s="36">
        <v>18010.150000000001</v>
      </c>
      <c r="D68" s="37">
        <v>15000</v>
      </c>
      <c r="E68" s="38">
        <v>15000</v>
      </c>
      <c r="F68" s="38">
        <v>20000</v>
      </c>
    </row>
    <row r="69" spans="1:6" x14ac:dyDescent="0.3">
      <c r="A69" s="14" t="s">
        <v>102</v>
      </c>
      <c r="B69" s="15" t="s">
        <v>103</v>
      </c>
      <c r="C69" s="36"/>
      <c r="D69" s="37"/>
      <c r="E69" s="38"/>
      <c r="F69" s="38"/>
    </row>
    <row r="70" spans="1:6" x14ac:dyDescent="0.3">
      <c r="A70" s="14" t="s">
        <v>104</v>
      </c>
      <c r="B70" s="15" t="s">
        <v>105</v>
      </c>
      <c r="C70" s="36"/>
      <c r="D70" s="37"/>
      <c r="E70" s="38"/>
      <c r="F70" s="38"/>
    </row>
    <row r="71" spans="1:6" x14ac:dyDescent="0.3">
      <c r="A71" s="14" t="s">
        <v>106</v>
      </c>
      <c r="B71" s="15" t="s">
        <v>107</v>
      </c>
      <c r="C71" s="36"/>
      <c r="D71" s="37"/>
      <c r="E71" s="38"/>
      <c r="F71" s="38"/>
    </row>
    <row r="72" spans="1:6" x14ac:dyDescent="0.3">
      <c r="A72" s="14" t="s">
        <v>108</v>
      </c>
      <c r="B72" s="15" t="s">
        <v>109</v>
      </c>
      <c r="C72" s="36"/>
      <c r="D72" s="37"/>
      <c r="E72" s="38"/>
      <c r="F72" s="38"/>
    </row>
    <row r="73" spans="1:6" x14ac:dyDescent="0.3">
      <c r="A73" s="14" t="s">
        <v>110</v>
      </c>
      <c r="B73" s="15" t="s">
        <v>111</v>
      </c>
      <c r="C73" s="36">
        <v>12907.98</v>
      </c>
      <c r="D73" s="37">
        <v>16000</v>
      </c>
      <c r="E73" s="38">
        <v>12000</v>
      </c>
      <c r="F73" s="38">
        <v>12000</v>
      </c>
    </row>
    <row r="74" spans="1:6" x14ac:dyDescent="0.3">
      <c r="A74" s="14" t="s">
        <v>112</v>
      </c>
      <c r="B74" s="15" t="s">
        <v>103</v>
      </c>
      <c r="C74" s="36"/>
      <c r="D74" s="37"/>
      <c r="E74" s="38"/>
      <c r="F74" s="38"/>
    </row>
    <row r="75" spans="1:6" x14ac:dyDescent="0.3">
      <c r="A75" s="14" t="s">
        <v>113</v>
      </c>
      <c r="B75" s="15" t="s">
        <v>105</v>
      </c>
      <c r="C75" s="36"/>
      <c r="D75" s="37"/>
      <c r="E75" s="38"/>
      <c r="F75" s="38"/>
    </row>
    <row r="76" spans="1:6" x14ac:dyDescent="0.3">
      <c r="A76" s="14" t="s">
        <v>114</v>
      </c>
      <c r="B76" s="15" t="s">
        <v>115</v>
      </c>
      <c r="C76" s="36"/>
      <c r="D76" s="37"/>
      <c r="E76" s="38"/>
      <c r="F76" s="38"/>
    </row>
    <row r="77" spans="1:6" x14ac:dyDescent="0.3">
      <c r="A77" s="14" t="s">
        <v>116</v>
      </c>
      <c r="B77" s="15" t="s">
        <v>109</v>
      </c>
      <c r="C77" s="36"/>
      <c r="D77" s="37"/>
      <c r="E77" s="38"/>
      <c r="F77" s="38"/>
    </row>
    <row r="78" spans="1:6" x14ac:dyDescent="0.3">
      <c r="A78" s="14" t="s">
        <v>117</v>
      </c>
      <c r="B78" s="15" t="s">
        <v>118</v>
      </c>
      <c r="C78" s="36">
        <v>44565.120000000003</v>
      </c>
      <c r="D78" s="37">
        <v>62000</v>
      </c>
      <c r="E78" s="38">
        <v>55000</v>
      </c>
      <c r="F78" s="38">
        <v>55000</v>
      </c>
    </row>
    <row r="79" spans="1:6" x14ac:dyDescent="0.3">
      <c r="A79" s="14" t="s">
        <v>119</v>
      </c>
      <c r="B79" s="15" t="s">
        <v>103</v>
      </c>
      <c r="C79" s="36"/>
      <c r="D79" s="37"/>
      <c r="E79" s="38"/>
      <c r="F79" s="38"/>
    </row>
    <row r="80" spans="1:6" x14ac:dyDescent="0.3">
      <c r="A80" s="14" t="s">
        <v>120</v>
      </c>
      <c r="B80" s="15" t="s">
        <v>105</v>
      </c>
      <c r="C80" s="36"/>
      <c r="D80" s="37"/>
      <c r="E80" s="38"/>
      <c r="F80" s="38"/>
    </row>
    <row r="81" spans="1:6" x14ac:dyDescent="0.3">
      <c r="A81" s="14" t="s">
        <v>121</v>
      </c>
      <c r="B81" s="15" t="s">
        <v>115</v>
      </c>
      <c r="C81" s="36"/>
      <c r="D81" s="37"/>
      <c r="E81" s="38"/>
      <c r="F81" s="38"/>
    </row>
    <row r="82" spans="1:6" x14ac:dyDescent="0.3">
      <c r="A82" s="14" t="s">
        <v>122</v>
      </c>
      <c r="B82" s="15" t="s">
        <v>109</v>
      </c>
      <c r="C82" s="36"/>
      <c r="D82" s="37"/>
      <c r="E82" s="38"/>
      <c r="F82" s="38"/>
    </row>
    <row r="83" spans="1:6" x14ac:dyDescent="0.3">
      <c r="A83" s="14" t="s">
        <v>123</v>
      </c>
      <c r="B83" s="15" t="s">
        <v>124</v>
      </c>
      <c r="C83" s="36">
        <v>17161.12</v>
      </c>
      <c r="D83" s="37">
        <v>63000</v>
      </c>
      <c r="E83" s="38">
        <v>51000</v>
      </c>
      <c r="F83" s="38">
        <v>51000</v>
      </c>
    </row>
    <row r="84" spans="1:6" x14ac:dyDescent="0.3">
      <c r="A84" s="14" t="s">
        <v>125</v>
      </c>
      <c r="B84" s="15" t="s">
        <v>103</v>
      </c>
      <c r="C84" s="36"/>
      <c r="D84" s="37"/>
      <c r="E84" s="38"/>
      <c r="F84" s="38"/>
    </row>
    <row r="85" spans="1:6" x14ac:dyDescent="0.3">
      <c r="A85" s="14" t="s">
        <v>126</v>
      </c>
      <c r="B85" s="15" t="s">
        <v>105</v>
      </c>
      <c r="C85" s="36"/>
      <c r="D85" s="37"/>
      <c r="E85" s="38"/>
      <c r="F85" s="38"/>
    </row>
    <row r="86" spans="1:6" x14ac:dyDescent="0.3">
      <c r="A86" s="14" t="s">
        <v>127</v>
      </c>
      <c r="B86" s="15" t="s">
        <v>115</v>
      </c>
      <c r="C86" s="36"/>
      <c r="D86" s="37"/>
      <c r="E86" s="38"/>
      <c r="F86" s="38"/>
    </row>
    <row r="87" spans="1:6" x14ac:dyDescent="0.3">
      <c r="A87" s="14" t="s">
        <v>128</v>
      </c>
      <c r="B87" s="15" t="s">
        <v>109</v>
      </c>
      <c r="C87" s="36"/>
      <c r="D87" s="37"/>
      <c r="E87" s="38"/>
      <c r="F87" s="38"/>
    </row>
    <row r="88" spans="1:6" x14ac:dyDescent="0.3">
      <c r="A88" s="14" t="s">
        <v>129</v>
      </c>
      <c r="B88" s="15" t="s">
        <v>130</v>
      </c>
      <c r="C88" s="36">
        <v>33390.959999999999</v>
      </c>
      <c r="D88" s="37">
        <v>32000</v>
      </c>
      <c r="E88" s="38">
        <v>44300</v>
      </c>
      <c r="F88" s="38">
        <v>44300</v>
      </c>
    </row>
    <row r="89" spans="1:6" x14ac:dyDescent="0.3">
      <c r="A89" s="14" t="s">
        <v>131</v>
      </c>
      <c r="B89" s="15" t="s">
        <v>103</v>
      </c>
      <c r="C89" s="36"/>
      <c r="D89" s="37"/>
      <c r="E89" s="38"/>
      <c r="F89" s="38"/>
    </row>
    <row r="90" spans="1:6" x14ac:dyDescent="0.3">
      <c r="A90" s="14" t="s">
        <v>132</v>
      </c>
      <c r="B90" s="15" t="s">
        <v>105</v>
      </c>
      <c r="C90" s="36"/>
      <c r="D90" s="37"/>
      <c r="E90" s="38"/>
      <c r="F90" s="38"/>
    </row>
    <row r="91" spans="1:6" x14ac:dyDescent="0.3">
      <c r="A91" s="14" t="s">
        <v>133</v>
      </c>
      <c r="B91" s="15" t="s">
        <v>115</v>
      </c>
      <c r="C91" s="36"/>
      <c r="D91" s="37"/>
      <c r="E91" s="38"/>
      <c r="F91" s="38"/>
    </row>
    <row r="92" spans="1:6" x14ac:dyDescent="0.3">
      <c r="A92" s="14" t="s">
        <v>134</v>
      </c>
      <c r="B92" s="15" t="s">
        <v>109</v>
      </c>
      <c r="C92" s="36"/>
      <c r="D92" s="37"/>
      <c r="E92" s="38"/>
      <c r="F92" s="38"/>
    </row>
    <row r="93" spans="1:6" x14ac:dyDescent="0.3">
      <c r="A93" s="14" t="s">
        <v>135</v>
      </c>
      <c r="B93" s="15" t="s">
        <v>136</v>
      </c>
      <c r="C93" s="36">
        <v>83452.149999999994</v>
      </c>
      <c r="D93" s="37">
        <v>60000</v>
      </c>
      <c r="E93" s="38">
        <v>66000</v>
      </c>
      <c r="F93" s="38">
        <v>66000</v>
      </c>
    </row>
    <row r="94" spans="1:6" x14ac:dyDescent="0.3">
      <c r="A94" s="14" t="s">
        <v>137</v>
      </c>
      <c r="B94" s="15" t="s">
        <v>103</v>
      </c>
      <c r="C94" s="36"/>
      <c r="D94" s="37"/>
      <c r="E94" s="38"/>
      <c r="F94" s="38"/>
    </row>
    <row r="95" spans="1:6" x14ac:dyDescent="0.3">
      <c r="A95" s="14" t="s">
        <v>138</v>
      </c>
      <c r="B95" s="15" t="s">
        <v>105</v>
      </c>
      <c r="C95" s="36"/>
      <c r="D95" s="37"/>
      <c r="E95" s="38"/>
      <c r="F95" s="38"/>
    </row>
    <row r="96" spans="1:6" x14ac:dyDescent="0.3">
      <c r="A96" s="14" t="s">
        <v>139</v>
      </c>
      <c r="B96" s="15" t="s">
        <v>115</v>
      </c>
      <c r="C96" s="36"/>
      <c r="D96" s="37"/>
      <c r="E96" s="38"/>
      <c r="F96" s="38"/>
    </row>
    <row r="97" spans="1:6" x14ac:dyDescent="0.3">
      <c r="A97" s="14" t="s">
        <v>140</v>
      </c>
      <c r="B97" s="15" t="s">
        <v>109</v>
      </c>
      <c r="C97" s="36"/>
      <c r="D97" s="37"/>
      <c r="E97" s="38"/>
      <c r="F97" s="38"/>
    </row>
    <row r="98" spans="1:6" x14ac:dyDescent="0.3">
      <c r="A98" s="14" t="s">
        <v>141</v>
      </c>
      <c r="B98" s="15" t="s">
        <v>142</v>
      </c>
      <c r="C98" s="36">
        <v>28129.96</v>
      </c>
      <c r="D98" s="37">
        <v>27000</v>
      </c>
      <c r="E98" s="38">
        <v>29500</v>
      </c>
      <c r="F98" s="38">
        <v>29500</v>
      </c>
    </row>
    <row r="99" spans="1:6" x14ac:dyDescent="0.3">
      <c r="A99" s="14" t="s">
        <v>143</v>
      </c>
      <c r="B99" s="15" t="s">
        <v>103</v>
      </c>
      <c r="C99" s="36"/>
      <c r="D99" s="37"/>
      <c r="E99" s="38"/>
      <c r="F99" s="38"/>
    </row>
    <row r="100" spans="1:6" x14ac:dyDescent="0.3">
      <c r="A100" s="14" t="s">
        <v>144</v>
      </c>
      <c r="B100" s="15" t="s">
        <v>105</v>
      </c>
      <c r="C100" s="36"/>
      <c r="D100" s="37"/>
      <c r="E100" s="38"/>
      <c r="F100" s="38"/>
    </row>
    <row r="101" spans="1:6" x14ac:dyDescent="0.3">
      <c r="A101" s="14" t="s">
        <v>145</v>
      </c>
      <c r="B101" s="15" t="s">
        <v>115</v>
      </c>
      <c r="C101" s="36"/>
      <c r="D101" s="37"/>
      <c r="E101" s="38"/>
      <c r="F101" s="38"/>
    </row>
    <row r="102" spans="1:6" x14ac:dyDescent="0.3">
      <c r="A102" s="14" t="s">
        <v>146</v>
      </c>
      <c r="B102" s="15" t="s">
        <v>109</v>
      </c>
      <c r="C102" s="36"/>
      <c r="D102" s="37"/>
      <c r="E102" s="38"/>
      <c r="F102" s="38"/>
    </row>
    <row r="103" spans="1:6" x14ac:dyDescent="0.3">
      <c r="A103" s="14" t="s">
        <v>147</v>
      </c>
      <c r="B103" s="15" t="s">
        <v>148</v>
      </c>
      <c r="C103" s="36">
        <v>123694.46</v>
      </c>
      <c r="D103" s="37">
        <v>80000</v>
      </c>
      <c r="E103" s="38">
        <v>90000</v>
      </c>
      <c r="F103" s="38">
        <v>90000</v>
      </c>
    </row>
    <row r="104" spans="1:6" x14ac:dyDescent="0.3">
      <c r="A104" s="14" t="s">
        <v>149</v>
      </c>
      <c r="B104" s="15" t="s">
        <v>115</v>
      </c>
      <c r="C104" s="36"/>
      <c r="D104" s="37"/>
      <c r="E104" s="38"/>
      <c r="F104" s="38"/>
    </row>
    <row r="105" spans="1:6" x14ac:dyDescent="0.3">
      <c r="A105" s="14" t="s">
        <v>150</v>
      </c>
      <c r="B105" s="15" t="s">
        <v>105</v>
      </c>
      <c r="C105" s="36"/>
      <c r="D105" s="37"/>
      <c r="E105" s="38"/>
      <c r="F105" s="38"/>
    </row>
    <row r="106" spans="1:6" x14ac:dyDescent="0.3">
      <c r="A106" s="14" t="s">
        <v>151</v>
      </c>
      <c r="B106" s="15" t="s">
        <v>115</v>
      </c>
      <c r="C106" s="36"/>
      <c r="D106" s="37"/>
      <c r="E106" s="38"/>
      <c r="F106" s="38"/>
    </row>
    <row r="107" spans="1:6" x14ac:dyDescent="0.3">
      <c r="A107" s="14" t="s">
        <v>152</v>
      </c>
      <c r="B107" s="15" t="s">
        <v>109</v>
      </c>
      <c r="C107" s="36"/>
      <c r="D107" s="37"/>
      <c r="E107" s="38"/>
      <c r="F107" s="38"/>
    </row>
    <row r="108" spans="1:6" x14ac:dyDescent="0.3">
      <c r="A108" s="14" t="s">
        <v>153</v>
      </c>
      <c r="B108" s="17" t="s">
        <v>154</v>
      </c>
      <c r="C108" s="36"/>
      <c r="D108" s="37">
        <v>0</v>
      </c>
      <c r="E108" s="38">
        <v>0</v>
      </c>
      <c r="F108" s="38"/>
    </row>
    <row r="109" spans="1:6" x14ac:dyDescent="0.3">
      <c r="A109" s="13"/>
      <c r="B109" s="13" t="s">
        <v>155</v>
      </c>
      <c r="C109" s="48">
        <f t="shared" ref="C109:F109" si="5">SUM(C67:C108)</f>
        <v>361311.89999999997</v>
      </c>
      <c r="D109" s="48">
        <f t="shared" si="5"/>
        <v>355000</v>
      </c>
      <c r="E109" s="48">
        <f t="shared" si="5"/>
        <v>362800</v>
      </c>
      <c r="F109" s="48">
        <f t="shared" si="5"/>
        <v>367800</v>
      </c>
    </row>
    <row r="110" spans="1:6" x14ac:dyDescent="0.3">
      <c r="A110" s="14"/>
      <c r="B110" s="15"/>
      <c r="C110" s="49"/>
      <c r="D110" s="49"/>
      <c r="E110" s="50"/>
      <c r="F110" s="50"/>
    </row>
    <row r="111" spans="1:6" x14ac:dyDescent="0.3">
      <c r="A111" s="13"/>
      <c r="B111" s="13" t="s">
        <v>156</v>
      </c>
      <c r="C111" s="44"/>
      <c r="D111" s="44"/>
      <c r="E111" s="44"/>
      <c r="F111" s="44"/>
    </row>
    <row r="112" spans="1:6" x14ac:dyDescent="0.3">
      <c r="A112" s="14">
        <v>860</v>
      </c>
      <c r="B112" s="15" t="s">
        <v>157</v>
      </c>
      <c r="C112" s="36">
        <v>19435</v>
      </c>
      <c r="D112" s="37">
        <v>24000</v>
      </c>
      <c r="E112" s="38">
        <v>25000</v>
      </c>
      <c r="F112" s="38">
        <v>25000</v>
      </c>
    </row>
    <row r="113" spans="1:6" x14ac:dyDescent="0.3">
      <c r="A113" s="14">
        <v>861</v>
      </c>
      <c r="B113" s="15" t="s">
        <v>158</v>
      </c>
      <c r="C113" s="36">
        <v>0</v>
      </c>
      <c r="D113" s="37">
        <v>3000</v>
      </c>
      <c r="E113" s="38">
        <v>2000</v>
      </c>
      <c r="F113" s="38">
        <v>2000</v>
      </c>
    </row>
    <row r="114" spans="1:6" x14ac:dyDescent="0.3">
      <c r="A114" s="14">
        <v>890</v>
      </c>
      <c r="B114" s="15" t="s">
        <v>159</v>
      </c>
      <c r="C114" s="36">
        <v>0</v>
      </c>
      <c r="D114" s="37">
        <v>0</v>
      </c>
      <c r="E114" s="38">
        <v>0</v>
      </c>
      <c r="F114" s="38">
        <v>0</v>
      </c>
    </row>
    <row r="115" spans="1:6" x14ac:dyDescent="0.3">
      <c r="A115" s="13"/>
      <c r="B115" s="13" t="s">
        <v>160</v>
      </c>
      <c r="C115" s="44">
        <f t="shared" ref="C115:F115" si="6">SUM(C112:C114)</f>
        <v>19435</v>
      </c>
      <c r="D115" s="44">
        <f t="shared" si="6"/>
        <v>27000</v>
      </c>
      <c r="E115" s="44">
        <f t="shared" si="6"/>
        <v>27000</v>
      </c>
      <c r="F115" s="44">
        <f t="shared" si="6"/>
        <v>27000</v>
      </c>
    </row>
    <row r="116" spans="1:6" x14ac:dyDescent="0.3">
      <c r="A116" s="14">
        <v>910</v>
      </c>
      <c r="B116" s="15" t="s">
        <v>161</v>
      </c>
      <c r="C116" s="36">
        <v>41864.47</v>
      </c>
      <c r="D116" s="37">
        <v>0</v>
      </c>
      <c r="E116" s="38">
        <v>0</v>
      </c>
      <c r="F116" s="38">
        <v>0</v>
      </c>
    </row>
    <row r="117" spans="1:6" x14ac:dyDescent="0.3">
      <c r="A117" s="14">
        <v>920</v>
      </c>
      <c r="B117" s="15" t="s">
        <v>162</v>
      </c>
      <c r="C117" s="36">
        <v>195000</v>
      </c>
      <c r="D117" s="37">
        <v>0</v>
      </c>
      <c r="E117" s="38">
        <v>0</v>
      </c>
      <c r="F117" s="38">
        <v>0</v>
      </c>
    </row>
    <row r="118" spans="1:6" x14ac:dyDescent="0.3">
      <c r="A118" s="13"/>
      <c r="B118" s="13" t="s">
        <v>163</v>
      </c>
      <c r="C118" s="44">
        <f t="shared" ref="C118:D118" si="7">SUM(C116:C117)</f>
        <v>236864.47</v>
      </c>
      <c r="D118" s="44">
        <f t="shared" si="7"/>
        <v>0</v>
      </c>
      <c r="E118" s="44">
        <f t="shared" ref="E118:F118" si="8">SUM(E116:E117)</f>
        <v>0</v>
      </c>
      <c r="F118" s="44">
        <f t="shared" si="8"/>
        <v>0</v>
      </c>
    </row>
    <row r="119" spans="1:6" x14ac:dyDescent="0.3">
      <c r="A119" s="18"/>
      <c r="B119" s="19"/>
      <c r="C119" s="51"/>
      <c r="D119" s="52"/>
      <c r="E119" s="51"/>
      <c r="F119" s="51"/>
    </row>
    <row r="120" spans="1:6" x14ac:dyDescent="0.3">
      <c r="A120" s="20"/>
      <c r="B120" s="21" t="s">
        <v>164</v>
      </c>
      <c r="C120" s="44">
        <f t="shared" ref="C120:F120" si="9">C118+C115+C109+C66+C38</f>
        <v>2027998.4000000001</v>
      </c>
      <c r="D120" s="44">
        <f t="shared" si="9"/>
        <v>1958000</v>
      </c>
      <c r="E120" s="44">
        <f t="shared" si="9"/>
        <v>1573660</v>
      </c>
      <c r="F120" s="44">
        <f t="shared" si="9"/>
        <v>1578950</v>
      </c>
    </row>
    <row r="121" spans="1:6" x14ac:dyDescent="0.3">
      <c r="A121" s="22"/>
      <c r="B121" s="22" t="s">
        <v>37</v>
      </c>
      <c r="C121" s="53">
        <f t="shared" ref="C121:F121" si="10">C27</f>
        <v>2152510.98</v>
      </c>
      <c r="D121" s="53">
        <f t="shared" si="10"/>
        <v>1958000</v>
      </c>
      <c r="E121" s="53">
        <f t="shared" si="10"/>
        <v>1573660</v>
      </c>
      <c r="F121" s="53">
        <f t="shared" si="10"/>
        <v>1578950</v>
      </c>
    </row>
    <row r="122" spans="1:6" x14ac:dyDescent="0.3">
      <c r="A122" s="23"/>
      <c r="B122" s="24"/>
      <c r="C122" s="51"/>
      <c r="D122" s="52"/>
      <c r="E122" s="51"/>
      <c r="F122" s="51"/>
    </row>
    <row r="123" spans="1:6" x14ac:dyDescent="0.3">
      <c r="A123" s="25"/>
      <c r="B123" s="26" t="s">
        <v>165</v>
      </c>
      <c r="C123" s="53">
        <f t="shared" ref="C123:F123" si="11">C121-C120</f>
        <v>124512.57999999984</v>
      </c>
      <c r="D123" s="53">
        <f t="shared" si="11"/>
        <v>0</v>
      </c>
      <c r="E123" s="53">
        <f t="shared" si="11"/>
        <v>0</v>
      </c>
      <c r="F123" s="53">
        <f t="shared" si="11"/>
        <v>0</v>
      </c>
    </row>
    <row r="124" spans="1:6" x14ac:dyDescent="0.3">
      <c r="A124" s="27"/>
      <c r="B124" s="27"/>
      <c r="C124" s="54"/>
      <c r="D124" s="54"/>
      <c r="E124" s="54"/>
      <c r="F124" s="54"/>
    </row>
    <row r="125" spans="1:6" x14ac:dyDescent="0.3">
      <c r="A125" s="28" t="s">
        <v>166</v>
      </c>
      <c r="B125" s="61" t="s">
        <v>184</v>
      </c>
      <c r="C125" s="55">
        <v>434512.58</v>
      </c>
      <c r="F125" s="56">
        <v>0</v>
      </c>
    </row>
    <row r="126" spans="1:6" x14ac:dyDescent="0.3">
      <c r="B126" s="61" t="s">
        <v>185</v>
      </c>
      <c r="C126" s="56">
        <v>310000</v>
      </c>
      <c r="F126" s="56">
        <v>310000</v>
      </c>
    </row>
    <row r="127" spans="1:6" x14ac:dyDescent="0.3">
      <c r="A127" s="28" t="s">
        <v>167</v>
      </c>
      <c r="B127" s="61" t="s">
        <v>187</v>
      </c>
      <c r="C127" s="56">
        <v>124512.58</v>
      </c>
      <c r="F127" s="56">
        <v>0</v>
      </c>
    </row>
    <row r="128" spans="1:6" x14ac:dyDescent="0.3">
      <c r="A128" s="28" t="s">
        <v>168</v>
      </c>
      <c r="B128" s="61"/>
      <c r="C128" s="57">
        <f>C126+C127</f>
        <v>434512.58</v>
      </c>
      <c r="F128" s="57">
        <f>F126+F127</f>
        <v>310000</v>
      </c>
    </row>
    <row r="129" spans="1:6" x14ac:dyDescent="0.3">
      <c r="A129" s="28" t="s">
        <v>169</v>
      </c>
      <c r="B129" s="61" t="s">
        <v>186</v>
      </c>
      <c r="C129" s="58">
        <f>0.05*E21</f>
        <v>70453.5</v>
      </c>
      <c r="F129" s="59">
        <v>66700</v>
      </c>
    </row>
    <row r="130" spans="1:6" x14ac:dyDescent="0.3">
      <c r="A130" s="28" t="s">
        <v>170</v>
      </c>
      <c r="B130" s="61" t="s">
        <v>188</v>
      </c>
      <c r="C130" s="60">
        <f>C128-C129</f>
        <v>364059.08</v>
      </c>
      <c r="F130" s="60">
        <f>F128-F129</f>
        <v>243300</v>
      </c>
    </row>
    <row r="131" spans="1:6" x14ac:dyDescent="0.3">
      <c r="A131" s="28" t="s">
        <v>171</v>
      </c>
      <c r="B131" s="61" t="s">
        <v>183</v>
      </c>
      <c r="C131" s="56">
        <f>126816.3*2</f>
        <v>253632.6</v>
      </c>
      <c r="F131" s="56">
        <v>240400</v>
      </c>
    </row>
    <row r="132" spans="1:6" x14ac:dyDescent="0.3">
      <c r="A132" s="28" t="s">
        <v>172</v>
      </c>
      <c r="B132" s="61" t="s">
        <v>189</v>
      </c>
      <c r="C132" s="57">
        <f>C130-C131</f>
        <v>110426.48000000001</v>
      </c>
      <c r="F132" s="57">
        <f>F130-F131</f>
        <v>2900</v>
      </c>
    </row>
    <row r="133" spans="1:6" x14ac:dyDescent="0.3">
      <c r="A133" s="28" t="s">
        <v>173</v>
      </c>
    </row>
    <row r="134" spans="1:6" x14ac:dyDescent="0.3">
      <c r="A134" s="28" t="s">
        <v>174</v>
      </c>
    </row>
    <row r="135" spans="1:6" x14ac:dyDescent="0.3">
      <c r="A135" s="28" t="s">
        <v>175</v>
      </c>
    </row>
    <row r="136" spans="1:6" x14ac:dyDescent="0.3">
      <c r="A136" s="28" t="s">
        <v>176</v>
      </c>
    </row>
    <row r="137" spans="1:6" x14ac:dyDescent="0.3">
      <c r="A137" s="28" t="s">
        <v>177</v>
      </c>
    </row>
  </sheetData>
  <pageMargins left="0.31496062992125984" right="0.31496062992125984" top="0.78740157480314965" bottom="0.78740157480314965" header="0.31496062992125984" footer="0.31496062992125984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stefanie_office2007</dc:creator>
  <cp:lastModifiedBy>stefanie_office2007</cp:lastModifiedBy>
  <cp:lastPrinted>2015-09-01T12:56:21Z</cp:lastPrinted>
  <dcterms:created xsi:type="dcterms:W3CDTF">2015-08-05T08:35:34Z</dcterms:created>
  <dcterms:modified xsi:type="dcterms:W3CDTF">2019-06-14T06:06:46Z</dcterms:modified>
</cp:coreProperties>
</file>