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noch_nicht_genehmigt\Stefanie\Sonstiges\"/>
    </mc:Choice>
  </mc:AlternateContent>
  <bookViews>
    <workbookView xWindow="0" yWindow="0" windowWidth="23040" windowHeight="8640"/>
  </bookViews>
  <sheets>
    <sheet name="HHJ_2016_2017" sheetId="1" r:id="rId1"/>
    <sheet name="Tabelle1" sheetId="3" r:id="rId2"/>
  </sheets>
  <calcPr calcId="162913" iterateDelta="1E-4"/>
</workbook>
</file>

<file path=xl/calcChain.xml><?xml version="1.0" encoding="utf-8"?>
<calcChain xmlns="http://schemas.openxmlformats.org/spreadsheetml/2006/main">
  <c r="N95" i="3" l="1"/>
  <c r="C50" i="1" l="1"/>
  <c r="C137" i="1"/>
  <c r="C124" i="1" l="1"/>
  <c r="C121" i="1"/>
  <c r="C118" i="1"/>
  <c r="C77" i="1" l="1"/>
  <c r="C34" i="1"/>
  <c r="C22" i="1"/>
  <c r="C17" i="1"/>
  <c r="C24" i="1" l="1"/>
  <c r="C127" i="1" s="1"/>
  <c r="C126" i="1"/>
  <c r="D124" i="1"/>
  <c r="D121" i="1"/>
  <c r="D118" i="1"/>
  <c r="D77" i="1"/>
  <c r="D34" i="1"/>
  <c r="D22" i="1"/>
  <c r="D17" i="1"/>
  <c r="C129" i="1" l="1"/>
  <c r="C140" i="1" s="1"/>
  <c r="C143" i="1" s="1"/>
  <c r="D24" i="1"/>
  <c r="D127" i="1" s="1"/>
  <c r="D126" i="1"/>
  <c r="D129" i="1" l="1"/>
</calcChain>
</file>

<file path=xl/sharedStrings.xml><?xml version="1.0" encoding="utf-8"?>
<sst xmlns="http://schemas.openxmlformats.org/spreadsheetml/2006/main" count="253" uniqueCount="251">
  <si>
    <t>SUMME PLAN 1</t>
  </si>
  <si>
    <t>SUMME PLAN 3</t>
  </si>
  <si>
    <t>SUMME PLAN 4</t>
  </si>
  <si>
    <t>SUMME PLAN 5</t>
  </si>
  <si>
    <t>SUMME PLAN 6</t>
  </si>
  <si>
    <t>SUMME PLAN 8</t>
  </si>
  <si>
    <t>SUMME PLAN 9</t>
  </si>
  <si>
    <t>SUMME Ausgaben</t>
  </si>
  <si>
    <t>SUMME Einnahmen</t>
  </si>
  <si>
    <t>Ergebnis (Einnahmen - Ausgaben)</t>
  </si>
  <si>
    <t>119.2</t>
  </si>
  <si>
    <t>125.1</t>
  </si>
  <si>
    <t>129.0</t>
  </si>
  <si>
    <t>129.1</t>
  </si>
  <si>
    <t>129.2</t>
  </si>
  <si>
    <t>129.3</t>
  </si>
  <si>
    <t>129.4</t>
  </si>
  <si>
    <t>129.6</t>
  </si>
  <si>
    <t>162.0</t>
  </si>
  <si>
    <t>182.0</t>
  </si>
  <si>
    <t>341.0</t>
  </si>
  <si>
    <t>352.0</t>
  </si>
  <si>
    <t>353.0</t>
  </si>
  <si>
    <t>360.0</t>
  </si>
  <si>
    <t>412.1</t>
  </si>
  <si>
    <t>412.2</t>
  </si>
  <si>
    <t>412.3</t>
  </si>
  <si>
    <t>412.4</t>
  </si>
  <si>
    <t>412.5</t>
  </si>
  <si>
    <t>425.0</t>
  </si>
  <si>
    <t>425.1</t>
  </si>
  <si>
    <t>427.0</t>
  </si>
  <si>
    <t>511.1</t>
  </si>
  <si>
    <t>511.2</t>
  </si>
  <si>
    <t>511.3</t>
  </si>
  <si>
    <t>511.4</t>
  </si>
  <si>
    <t>511.5</t>
  </si>
  <si>
    <t>511.6</t>
  </si>
  <si>
    <t>511.8</t>
  </si>
  <si>
    <t>517.2</t>
  </si>
  <si>
    <t>525.0</t>
  </si>
  <si>
    <t>526.1</t>
  </si>
  <si>
    <t>526.2</t>
  </si>
  <si>
    <t>527.1</t>
  </si>
  <si>
    <t>527.2</t>
  </si>
  <si>
    <t>527.3</t>
  </si>
  <si>
    <t>527.5</t>
  </si>
  <si>
    <t>529.0</t>
  </si>
  <si>
    <t>531.0</t>
  </si>
  <si>
    <t>533.0</t>
  </si>
  <si>
    <t>534.0</t>
  </si>
  <si>
    <t>535.0</t>
  </si>
  <si>
    <t>535.1</t>
  </si>
  <si>
    <t>535.2</t>
  </si>
  <si>
    <t>535.3</t>
  </si>
  <si>
    <t>535.4</t>
  </si>
  <si>
    <t>536.0</t>
  </si>
  <si>
    <t>536.10</t>
  </si>
  <si>
    <t>536.11</t>
  </si>
  <si>
    <t>536.12</t>
  </si>
  <si>
    <t>536.13</t>
  </si>
  <si>
    <t>537.0</t>
  </si>
  <si>
    <t>538.0</t>
  </si>
  <si>
    <t>539.0</t>
  </si>
  <si>
    <t>540.0</t>
  </si>
  <si>
    <t>546.0</t>
  </si>
  <si>
    <t>686.1</t>
  </si>
  <si>
    <t>686.11</t>
  </si>
  <si>
    <t>686.12</t>
  </si>
  <si>
    <t>686.13</t>
  </si>
  <si>
    <t>686.14</t>
  </si>
  <si>
    <t>686.2</t>
  </si>
  <si>
    <t>686.21</t>
  </si>
  <si>
    <t>686.22</t>
  </si>
  <si>
    <t>686.23</t>
  </si>
  <si>
    <t>686.24</t>
  </si>
  <si>
    <t>686.3</t>
  </si>
  <si>
    <t>686.31</t>
  </si>
  <si>
    <t>686.32</t>
  </si>
  <si>
    <t>686.33</t>
  </si>
  <si>
    <t>686.34</t>
  </si>
  <si>
    <t>686.4</t>
  </si>
  <si>
    <t>686.41</t>
  </si>
  <si>
    <t>686.42</t>
  </si>
  <si>
    <t>686.43</t>
  </si>
  <si>
    <t>686.44</t>
  </si>
  <si>
    <t>686.5</t>
  </si>
  <si>
    <t>686.51</t>
  </si>
  <si>
    <t>686.52</t>
  </si>
  <si>
    <t>686.53</t>
  </si>
  <si>
    <t>686.54</t>
  </si>
  <si>
    <t>686.6</t>
  </si>
  <si>
    <t>686.61</t>
  </si>
  <si>
    <t>686.62</t>
  </si>
  <si>
    <t>686.63</t>
  </si>
  <si>
    <t>686.64</t>
  </si>
  <si>
    <t>686.7</t>
  </si>
  <si>
    <t>686.71</t>
  </si>
  <si>
    <t>686.72</t>
  </si>
  <si>
    <t>686.73</t>
  </si>
  <si>
    <t>686.74</t>
  </si>
  <si>
    <t>686.8</t>
  </si>
  <si>
    <t>686.81</t>
  </si>
  <si>
    <t>686.82</t>
  </si>
  <si>
    <t>686.83</t>
  </si>
  <si>
    <t>686.84</t>
  </si>
  <si>
    <t>860.0</t>
  </si>
  <si>
    <t>861.0</t>
  </si>
  <si>
    <t>910.0</t>
  </si>
  <si>
    <t>920.0</t>
  </si>
  <si>
    <t>Einnahmen aus kommerz. Anzeigen</t>
  </si>
  <si>
    <t>Vermischte Einnahmen</t>
  </si>
  <si>
    <t>Einnahmen aus Veranstaltungen AStA</t>
  </si>
  <si>
    <t>Einnahmen aus Veranst. FSR  WiWi</t>
  </si>
  <si>
    <t>Einnahmen aus Veranst. FSR KSW</t>
  </si>
  <si>
    <t>Einnahmen aus Veranst. FSR M+I</t>
  </si>
  <si>
    <t>Einnahmen aus Veranst.  FSR ReWi</t>
  </si>
  <si>
    <t>Einnahmen aus Veranst.  FSR Pych</t>
  </si>
  <si>
    <t>Zinsen privatrechtll.Unternehmen</t>
  </si>
  <si>
    <t>Darlehensrückflüsse Studierende</t>
  </si>
  <si>
    <t>Studierendenschaftsbeiträge</t>
  </si>
  <si>
    <t>Entnahme aus der Allg. Rücklage</t>
  </si>
  <si>
    <t>Entnahme aus der Sonderrücklage</t>
  </si>
  <si>
    <t>Überschuss des Vorjahres</t>
  </si>
  <si>
    <t>Einnahmen</t>
  </si>
  <si>
    <t>Titelbezeichnung</t>
  </si>
  <si>
    <t>Ausgaben</t>
  </si>
  <si>
    <t>HHJ</t>
  </si>
  <si>
    <t>SOLL</t>
  </si>
  <si>
    <t>IST</t>
  </si>
  <si>
    <t>Stand</t>
  </si>
  <si>
    <t xml:space="preserve">Aufwandsentsch. SP </t>
  </si>
  <si>
    <t>AE Mitglieder FernUni - Gremien</t>
  </si>
  <si>
    <t>Aufwandsentsch. AStA-Gäste+PG</t>
  </si>
  <si>
    <t>Aufwandsentsch. SP - Ausschüsse</t>
  </si>
  <si>
    <t>Gehalt Büroangestellte</t>
  </si>
  <si>
    <t>Bezüge  AStA - Referenten</t>
  </si>
  <si>
    <t>Ausgaben für geringfügig Besch.</t>
  </si>
  <si>
    <t>Kleinreparaturen und Instandhaltung</t>
  </si>
  <si>
    <t>Reisekosten für Wahlen</t>
  </si>
  <si>
    <t>Aufwandsentsch. für Wahlen</t>
  </si>
  <si>
    <t>Honorare für Wahlen</t>
  </si>
  <si>
    <t>Sonstige Kosten f. Wahlen</t>
  </si>
  <si>
    <t>535.5</t>
  </si>
  <si>
    <t>WahlRohr+Versand</t>
  </si>
  <si>
    <t>Geldvermögen</t>
  </si>
  <si>
    <t>Giroguthaben Commerzbank</t>
  </si>
  <si>
    <t>Barkasse</t>
  </si>
  <si>
    <t>Noch nicht abgerechnete Vorschüsse</t>
  </si>
  <si>
    <t>SUMME Geldvermögen</t>
  </si>
  <si>
    <t>Aufteilung Geldvermögen</t>
  </si>
  <si>
    <t>Kassenbestand (Einnahmen - Ausgaben)</t>
  </si>
  <si>
    <t>Rücklagen</t>
  </si>
  <si>
    <t>Sonderrücklagen</t>
  </si>
  <si>
    <t>SUMME Aufteilung Geldvermögen</t>
  </si>
  <si>
    <t>Auslagen für Wahlen</t>
  </si>
  <si>
    <t>Ausgaben für Fotokopierservice</t>
  </si>
  <si>
    <t>Geschäftsbedarf</t>
  </si>
  <si>
    <t>Bücher, Zeitschriften</t>
  </si>
  <si>
    <t>Briefporto</t>
  </si>
  <si>
    <t>Telefongebühren</t>
  </si>
  <si>
    <t>Geräte, Ausstattung, Ausrüstung</t>
  </si>
  <si>
    <t>EDV-Arbeiten / externe Dienstl.</t>
  </si>
  <si>
    <t>Ausgaben für Versicherungen</t>
  </si>
  <si>
    <t>Qualifizierungsmaßnahmen</t>
  </si>
  <si>
    <t>Rechtsstreitigkeiten, Beratungen</t>
  </si>
  <si>
    <t>Ext. Dienstleistg.+Beratung Personal</t>
  </si>
  <si>
    <t>Kosten für Dienstreisen</t>
  </si>
  <si>
    <t>Reisekosten AStA</t>
  </si>
  <si>
    <t>Sonstige Reisekosten</t>
  </si>
  <si>
    <t>Reisekosten AStA-Gäste+PG</t>
  </si>
  <si>
    <t xml:space="preserve">Durchführung von AStA Veranst. </t>
  </si>
  <si>
    <t xml:space="preserve">Aufwandsentsch. AStA Veranst. </t>
  </si>
  <si>
    <t xml:space="preserve">Reisekosten  AStA Veranst. </t>
  </si>
  <si>
    <t xml:space="preserve">Honorare  AStA Veranst. </t>
  </si>
  <si>
    <t xml:space="preserve">Sonstige Kosten AStA Veranst. </t>
  </si>
  <si>
    <t>Zuschuss Bildungsherberge gGmbH</t>
  </si>
  <si>
    <t xml:space="preserve">Hochschulpol.Bildung+Veranst. </t>
  </si>
  <si>
    <t>Hochschulsport</t>
  </si>
  <si>
    <t>Verfügungsmittel Personalrat</t>
  </si>
  <si>
    <t>Vermischte Ausgaben</t>
  </si>
  <si>
    <t>Unterstützung v. Interessengruppen</t>
  </si>
  <si>
    <t>Aufwandsentsch.Interessengruppen</t>
  </si>
  <si>
    <t>Reisekosten Interessengruppen</t>
  </si>
  <si>
    <t>Honorare Interessengruppen</t>
  </si>
  <si>
    <t>Sonstige Kosten Interessengruppen</t>
  </si>
  <si>
    <t>Zuweisung an FS, FSR-Konferenzen</t>
  </si>
  <si>
    <t>Aufwandsentschädigungen FSR+FSR-K.</t>
  </si>
  <si>
    <t>Reisekosten FSR+FSR-K.</t>
  </si>
  <si>
    <t>Honorare FSR+FSR-K.</t>
  </si>
  <si>
    <t>Sonstige Kosten FSR+FSR-K.</t>
  </si>
  <si>
    <t>Zuweisung an Fachschaft WiWi</t>
  </si>
  <si>
    <t>Aufwandsentschädigung WiWi</t>
  </si>
  <si>
    <t>Reisekosten WiWi</t>
  </si>
  <si>
    <t>Honorare WiWi</t>
  </si>
  <si>
    <t>Sonstige Kosten WiWi</t>
  </si>
  <si>
    <t>Zuweisung an Fachschaft KSW</t>
  </si>
  <si>
    <t>Aufwandsentschädigung KSW</t>
  </si>
  <si>
    <t>Reisekosten KSW</t>
  </si>
  <si>
    <t>Honorare KSW</t>
  </si>
  <si>
    <t>Sonstige Kosten KSW</t>
  </si>
  <si>
    <t>Zuweisung FS-Psychologie</t>
  </si>
  <si>
    <t>Aufwandsentschädigung Psych</t>
  </si>
  <si>
    <t>Reisekosten Psych.</t>
  </si>
  <si>
    <t>Honorare Psych.</t>
  </si>
  <si>
    <t>Sonstige Kosten Psych.</t>
  </si>
  <si>
    <t>Zuweisung Fachschaft ReWi</t>
  </si>
  <si>
    <t>Aufwandsentschädigung ReWi</t>
  </si>
  <si>
    <t>Reisekosten ReWi</t>
  </si>
  <si>
    <t>Honorare ReWi</t>
  </si>
  <si>
    <t>Sonstige Kosten ReWi</t>
  </si>
  <si>
    <t>Zuweisung Fachschaft METI</t>
  </si>
  <si>
    <t>Aufwandsentschädigung METI</t>
  </si>
  <si>
    <t>Reisekosten METI</t>
  </si>
  <si>
    <t>Honorare METI</t>
  </si>
  <si>
    <t>Sonstige Kosten METI</t>
  </si>
  <si>
    <t>Studienbegleitende Veranstalt.</t>
  </si>
  <si>
    <t>Aufw.-Entsch. Studienbegl.Veranst.</t>
  </si>
  <si>
    <t>Reisekosten Studienbegl.Veranst.</t>
  </si>
  <si>
    <t>Honorare Studienbegl.Veranst.</t>
  </si>
  <si>
    <t>Sonst.Kosten Studienbeg.Veranst.</t>
  </si>
  <si>
    <t>Darlehen an Studierende</t>
  </si>
  <si>
    <t>Darlehen für Auslandssemester</t>
  </si>
  <si>
    <t>Zuführung zur Rücklage</t>
  </si>
  <si>
    <t xml:space="preserve">Zuführung Sonderrücklage </t>
  </si>
  <si>
    <t>129.5</t>
  </si>
  <si>
    <t>Einnahmen aus Veranst.Interessengruppen</t>
  </si>
  <si>
    <t>2016 / 2017</t>
  </si>
  <si>
    <t>2014 / 2015</t>
  </si>
  <si>
    <t xml:space="preserve">Sachkostenpauschale AStA  </t>
  </si>
  <si>
    <t>Reisekosten SP+Ausschüsse+Sonstige</t>
  </si>
  <si>
    <t>527.21</t>
  </si>
  <si>
    <t>Reisekosten SP+Ausschüsse</t>
  </si>
  <si>
    <t>527.22</t>
  </si>
  <si>
    <t>Raumkosten + Sonstige SP+Ausschüsse</t>
  </si>
  <si>
    <t>Reisekosten AStA+Sonstige</t>
  </si>
  <si>
    <t>527.31</t>
  </si>
  <si>
    <t>527.32</t>
  </si>
  <si>
    <t>Raumkosten + Sonstige AStA</t>
  </si>
  <si>
    <t>527.6</t>
  </si>
  <si>
    <t>Reisekosten AStA-Gäste+PG+Sonstiges</t>
  </si>
  <si>
    <t>527.51</t>
  </si>
  <si>
    <t>527.52</t>
  </si>
  <si>
    <t>Raumkosten AStA-Gäste+PG+Stonstiges</t>
  </si>
  <si>
    <t>Bewirtungskosten AStA+SP+Allgemein</t>
  </si>
  <si>
    <t>SprRohr, and.Publik., Ö-Arbeit, Web</t>
  </si>
  <si>
    <t>Auslandsbeziehungen+zugeh.Reisekosten</t>
  </si>
  <si>
    <t>Forderungen aus Doppelüberweisung</t>
  </si>
  <si>
    <t>Pedelecs?</t>
  </si>
  <si>
    <t>Alle Reisekosten</t>
  </si>
  <si>
    <t>Nordwest zu Wiwi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</si>
</sst>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€&quot;"/>
    <numFmt numFmtId="165" formatCode="#,##0.00&quot; €&quot;"/>
    <numFmt numFmtId="166" formatCode="#,##0.00\ [$€-407];[Red]\-#,##0.00\ [$€-407]"/>
    <numFmt numFmtId="167" formatCode="_-* #,##0.00\ [$€-407]_-;\-* #,##0.00\ [$€-407]_-;_-* &quot;-&quot;??\ [$€-407]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76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4" fontId="1" fillId="2" borderId="12" xfId="0" applyNumberFormat="1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4" fontId="0" fillId="5" borderId="1" xfId="0" applyNumberFormat="1" applyFill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0" fillId="7" borderId="1" xfId="0" applyNumberForma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164" fontId="1" fillId="4" borderId="13" xfId="0" applyNumberFormat="1" applyFont="1" applyFill="1" applyBorder="1" applyAlignment="1">
      <alignment vertical="center"/>
    </xf>
    <xf numFmtId="164" fontId="7" fillId="7" borderId="1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164" fontId="1" fillId="3" borderId="1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1" fillId="0" borderId="0" xfId="0" quotePrefix="1" applyFont="1" applyAlignment="1">
      <alignment horizontal="right" vertical="center"/>
    </xf>
    <xf numFmtId="164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1" fillId="5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40" fontId="0" fillId="6" borderId="8" xfId="0" applyNumberFormat="1" applyFill="1" applyBorder="1" applyAlignment="1">
      <alignment vertical="center"/>
    </xf>
    <xf numFmtId="40" fontId="1" fillId="6" borderId="9" xfId="0" applyNumberFormat="1" applyFont="1" applyFill="1" applyBorder="1" applyAlignment="1">
      <alignment vertical="center"/>
    </xf>
    <xf numFmtId="40" fontId="2" fillId="6" borderId="1" xfId="0" applyNumberFormat="1" applyFont="1" applyFill="1" applyBorder="1" applyAlignment="1">
      <alignment vertical="center"/>
    </xf>
    <xf numFmtId="40" fontId="0" fillId="0" borderId="0" xfId="0" applyNumberForma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65" fontId="11" fillId="0" borderId="14" xfId="1" applyNumberFormat="1" applyFont="1" applyFill="1" applyBorder="1" applyAlignment="1">
      <alignment vertical="center"/>
    </xf>
    <xf numFmtId="165" fontId="10" fillId="0" borderId="14" xfId="1" applyNumberFormat="1" applyFont="1" applyFill="1" applyBorder="1" applyAlignment="1">
      <alignment vertical="center"/>
    </xf>
    <xf numFmtId="10" fontId="8" fillId="0" borderId="0" xfId="1" applyNumberFormat="1" applyFont="1" applyAlignment="1">
      <alignment vertical="center"/>
    </xf>
    <xf numFmtId="166" fontId="8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7" fontId="0" fillId="0" borderId="0" xfId="0" applyNumberFormat="1" applyAlignment="1">
      <alignment vertical="center"/>
    </xf>
    <xf numFmtId="167" fontId="1" fillId="0" borderId="0" xfId="0" applyNumberFormat="1" applyFont="1" applyAlignment="1">
      <alignment vertical="center"/>
    </xf>
    <xf numFmtId="167" fontId="0" fillId="0" borderId="0" xfId="0" applyNumberFormat="1" applyFill="1" applyAlignment="1">
      <alignment vertical="center"/>
    </xf>
    <xf numFmtId="167" fontId="7" fillId="0" borderId="0" xfId="0" applyNumberFormat="1" applyFont="1" applyFill="1" applyAlignment="1">
      <alignment vertical="center"/>
    </xf>
  </cellXfs>
  <cellStyles count="2">
    <cellStyle name="Excel Built-in Normal" xfId="1"/>
    <cellStyle name="Standard" xfId="0" builtinId="0"/>
  </cellStyles>
  <dxfs count="6"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9" defaultPivotStyle="PivotStyleLight16"/>
  <colors>
    <mruColors>
      <color rgb="FFFF33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abSelected="1" zoomScale="80" zoomScaleNormal="80" workbookViewId="0">
      <pane ySplit="4" topLeftCell="A5" activePane="bottomLeft" state="frozen"/>
      <selection pane="bottomLeft" activeCell="C18" sqref="C18"/>
    </sheetView>
  </sheetViews>
  <sheetFormatPr baseColWidth="10" defaultColWidth="11.5546875" defaultRowHeight="14.4" x14ac:dyDescent="0.3"/>
  <cols>
    <col min="1" max="1" width="10.109375" style="4" customWidth="1"/>
    <col min="2" max="2" width="38.5546875" style="4" bestFit="1" customWidth="1"/>
    <col min="3" max="3" width="14.109375" style="4" bestFit="1" customWidth="1"/>
    <col min="4" max="4" width="14.109375" style="15" customWidth="1"/>
    <col min="5" max="5" width="14.33203125" style="72" bestFit="1" customWidth="1"/>
    <col min="6" max="16384" width="11.5546875" style="4"/>
  </cols>
  <sheetData>
    <row r="1" spans="1:5" x14ac:dyDescent="0.3">
      <c r="A1" s="1"/>
      <c r="B1" s="2"/>
      <c r="C1" s="53" t="s">
        <v>127</v>
      </c>
      <c r="D1" s="3" t="s">
        <v>127</v>
      </c>
    </row>
    <row r="2" spans="1:5" x14ac:dyDescent="0.3">
      <c r="A2" s="5"/>
      <c r="B2" s="6"/>
      <c r="C2" s="54" t="s">
        <v>228</v>
      </c>
      <c r="D2" s="7" t="s">
        <v>227</v>
      </c>
    </row>
    <row r="3" spans="1:5" x14ac:dyDescent="0.3">
      <c r="A3" s="5"/>
      <c r="B3" s="6"/>
      <c r="C3" s="54" t="s">
        <v>129</v>
      </c>
      <c r="D3" s="7" t="s">
        <v>128</v>
      </c>
    </row>
    <row r="4" spans="1:5" x14ac:dyDescent="0.3">
      <c r="A4" s="8" t="s">
        <v>130</v>
      </c>
      <c r="B4" s="9" t="s">
        <v>125</v>
      </c>
      <c r="C4" s="10">
        <v>42643</v>
      </c>
      <c r="D4" s="11"/>
    </row>
    <row r="5" spans="1:5" s="15" customFormat="1" x14ac:dyDescent="0.3">
      <c r="A5" s="12" t="s">
        <v>124</v>
      </c>
      <c r="B5" s="13"/>
      <c r="C5" s="59"/>
      <c r="D5" s="14"/>
      <c r="E5" s="73"/>
    </row>
    <row r="6" spans="1:5" x14ac:dyDescent="0.3">
      <c r="A6" s="16" t="s">
        <v>10</v>
      </c>
      <c r="B6" s="16" t="s">
        <v>111</v>
      </c>
      <c r="C6" s="17">
        <v>150</v>
      </c>
      <c r="D6" s="44">
        <v>300</v>
      </c>
    </row>
    <row r="7" spans="1:5" x14ac:dyDescent="0.3">
      <c r="A7" s="16" t="s">
        <v>11</v>
      </c>
      <c r="B7" s="16" t="s">
        <v>110</v>
      </c>
      <c r="C7" s="17">
        <v>7953.75</v>
      </c>
      <c r="D7" s="44">
        <v>10000</v>
      </c>
    </row>
    <row r="8" spans="1:5" x14ac:dyDescent="0.3">
      <c r="A8" s="16" t="s">
        <v>12</v>
      </c>
      <c r="B8" s="16" t="s">
        <v>112</v>
      </c>
      <c r="C8" s="17">
        <v>1525</v>
      </c>
      <c r="D8" s="44">
        <v>2500</v>
      </c>
    </row>
    <row r="9" spans="1:5" x14ac:dyDescent="0.3">
      <c r="A9" s="16" t="s">
        <v>13</v>
      </c>
      <c r="B9" s="16" t="s">
        <v>113</v>
      </c>
      <c r="C9" s="17">
        <v>13716</v>
      </c>
      <c r="D9" s="44">
        <v>15000</v>
      </c>
    </row>
    <row r="10" spans="1:5" x14ac:dyDescent="0.3">
      <c r="A10" s="16" t="s">
        <v>14</v>
      </c>
      <c r="B10" s="16" t="s">
        <v>114</v>
      </c>
      <c r="C10" s="17">
        <v>805</v>
      </c>
      <c r="D10" s="44">
        <v>2000</v>
      </c>
    </row>
    <row r="11" spans="1:5" x14ac:dyDescent="0.3">
      <c r="A11" s="16" t="s">
        <v>15</v>
      </c>
      <c r="B11" s="16" t="s">
        <v>115</v>
      </c>
      <c r="C11" s="17">
        <v>4440</v>
      </c>
      <c r="D11" s="44">
        <v>4900</v>
      </c>
    </row>
    <row r="12" spans="1:5" x14ac:dyDescent="0.3">
      <c r="A12" s="16" t="s">
        <v>16</v>
      </c>
      <c r="B12" s="16" t="s">
        <v>116</v>
      </c>
      <c r="C12" s="17">
        <v>25870</v>
      </c>
      <c r="D12" s="44">
        <v>35000</v>
      </c>
    </row>
    <row r="13" spans="1:5" x14ac:dyDescent="0.3">
      <c r="A13" s="52" t="s">
        <v>225</v>
      </c>
      <c r="B13" s="52" t="s">
        <v>226</v>
      </c>
      <c r="C13" s="17">
        <v>4238.63</v>
      </c>
      <c r="D13" s="55">
        <v>10000</v>
      </c>
    </row>
    <row r="14" spans="1:5" x14ac:dyDescent="0.3">
      <c r="A14" s="16" t="s">
        <v>17</v>
      </c>
      <c r="B14" s="16" t="s">
        <v>117</v>
      </c>
      <c r="C14" s="17">
        <v>16720</v>
      </c>
      <c r="D14" s="44">
        <v>20000</v>
      </c>
    </row>
    <row r="15" spans="1:5" x14ac:dyDescent="0.3">
      <c r="A15" s="16" t="s">
        <v>18</v>
      </c>
      <c r="B15" s="16" t="s">
        <v>118</v>
      </c>
      <c r="C15" s="17">
        <v>0</v>
      </c>
      <c r="D15" s="44">
        <v>200</v>
      </c>
    </row>
    <row r="16" spans="1:5" x14ac:dyDescent="0.3">
      <c r="A16" s="52" t="s">
        <v>19</v>
      </c>
      <c r="B16" s="52" t="s">
        <v>119</v>
      </c>
      <c r="C16" s="51">
        <v>11470</v>
      </c>
      <c r="D16" s="55">
        <v>9000</v>
      </c>
    </row>
    <row r="17" spans="1:4" x14ac:dyDescent="0.3">
      <c r="A17" s="18"/>
      <c r="B17" s="19" t="s">
        <v>0</v>
      </c>
      <c r="C17" s="20">
        <f t="shared" ref="C17:D17" si="0">SUM(C6:C16)</f>
        <v>86888.38</v>
      </c>
      <c r="D17" s="21">
        <f t="shared" si="0"/>
        <v>108900</v>
      </c>
    </row>
    <row r="18" spans="1:4" x14ac:dyDescent="0.3">
      <c r="A18" s="16" t="s">
        <v>20</v>
      </c>
      <c r="B18" s="16" t="s">
        <v>120</v>
      </c>
      <c r="C18" s="17">
        <v>1304521.79</v>
      </c>
      <c r="D18" s="44">
        <v>1452000</v>
      </c>
    </row>
    <row r="19" spans="1:4" x14ac:dyDescent="0.3">
      <c r="A19" s="16" t="s">
        <v>21</v>
      </c>
      <c r="B19" s="16" t="s">
        <v>121</v>
      </c>
      <c r="C19" s="17">
        <v>0</v>
      </c>
      <c r="D19" s="44">
        <v>0</v>
      </c>
    </row>
    <row r="20" spans="1:4" x14ac:dyDescent="0.3">
      <c r="A20" s="16" t="s">
        <v>22</v>
      </c>
      <c r="B20" s="16" t="s">
        <v>122</v>
      </c>
      <c r="C20" s="17">
        <v>0</v>
      </c>
      <c r="D20" s="44">
        <v>220000</v>
      </c>
    </row>
    <row r="21" spans="1:4" x14ac:dyDescent="0.3">
      <c r="A21" s="16" t="s">
        <v>23</v>
      </c>
      <c r="B21" s="16" t="s">
        <v>123</v>
      </c>
      <c r="C21" s="17">
        <v>272503.92</v>
      </c>
      <c r="D21" s="44">
        <v>120000</v>
      </c>
    </row>
    <row r="22" spans="1:4" x14ac:dyDescent="0.3">
      <c r="A22" s="18"/>
      <c r="B22" s="22" t="s">
        <v>1</v>
      </c>
      <c r="C22" s="20">
        <f t="shared" ref="C22:D22" si="1">SUM(C18:C21)</f>
        <v>1577025.71</v>
      </c>
      <c r="D22" s="20">
        <f t="shared" si="1"/>
        <v>1792000</v>
      </c>
    </row>
    <row r="23" spans="1:4" x14ac:dyDescent="0.3">
      <c r="A23" s="23"/>
      <c r="B23" s="24"/>
      <c r="C23" s="17"/>
      <c r="D23" s="44"/>
    </row>
    <row r="24" spans="1:4" x14ac:dyDescent="0.3">
      <c r="A24" s="18"/>
      <c r="B24" s="22" t="s">
        <v>8</v>
      </c>
      <c r="C24" s="25">
        <f t="shared" ref="C24:D24" si="2">C17+C22</f>
        <v>1663914.0899999999</v>
      </c>
      <c r="D24" s="25">
        <f t="shared" si="2"/>
        <v>1900900</v>
      </c>
    </row>
    <row r="25" spans="1:4" x14ac:dyDescent="0.3">
      <c r="A25" s="26" t="s">
        <v>126</v>
      </c>
      <c r="B25" s="27"/>
      <c r="C25" s="28"/>
      <c r="D25" s="33"/>
    </row>
    <row r="26" spans="1:4" x14ac:dyDescent="0.3">
      <c r="A26" s="29" t="s">
        <v>24</v>
      </c>
      <c r="B26" s="29" t="s">
        <v>229</v>
      </c>
      <c r="C26" s="30">
        <v>27154.15</v>
      </c>
      <c r="D26" s="56">
        <v>27300</v>
      </c>
    </row>
    <row r="27" spans="1:4" x14ac:dyDescent="0.3">
      <c r="A27" s="29" t="s">
        <v>25</v>
      </c>
      <c r="B27" s="29" t="s">
        <v>131</v>
      </c>
      <c r="C27" s="30">
        <v>35537.06</v>
      </c>
      <c r="D27" s="56">
        <v>35000</v>
      </c>
    </row>
    <row r="28" spans="1:4" x14ac:dyDescent="0.3">
      <c r="A28" s="29" t="s">
        <v>26</v>
      </c>
      <c r="B28" s="29" t="s">
        <v>132</v>
      </c>
      <c r="C28" s="30">
        <v>18351.900000000001</v>
      </c>
      <c r="D28" s="56">
        <v>25000</v>
      </c>
    </row>
    <row r="29" spans="1:4" x14ac:dyDescent="0.3">
      <c r="A29" s="29" t="s">
        <v>27</v>
      </c>
      <c r="B29" s="29" t="s">
        <v>133</v>
      </c>
      <c r="C29" s="30">
        <v>3975</v>
      </c>
      <c r="D29" s="56">
        <v>5000</v>
      </c>
    </row>
    <row r="30" spans="1:4" x14ac:dyDescent="0.3">
      <c r="A30" s="29" t="s">
        <v>28</v>
      </c>
      <c r="B30" s="29" t="s">
        <v>134</v>
      </c>
      <c r="C30" s="30">
        <v>26117.16</v>
      </c>
      <c r="D30" s="56">
        <v>35000</v>
      </c>
    </row>
    <row r="31" spans="1:4" x14ac:dyDescent="0.3">
      <c r="A31" s="29" t="s">
        <v>29</v>
      </c>
      <c r="B31" s="29" t="s">
        <v>135</v>
      </c>
      <c r="C31" s="30">
        <v>201180.01</v>
      </c>
      <c r="D31" s="56">
        <v>250000</v>
      </c>
    </row>
    <row r="32" spans="1:4" x14ac:dyDescent="0.3">
      <c r="A32" s="29" t="s">
        <v>30</v>
      </c>
      <c r="B32" s="29" t="s">
        <v>136</v>
      </c>
      <c r="C32" s="30">
        <v>79718</v>
      </c>
      <c r="D32" s="56">
        <v>85000</v>
      </c>
    </row>
    <row r="33" spans="1:5" x14ac:dyDescent="0.3">
      <c r="A33" s="29" t="s">
        <v>31</v>
      </c>
      <c r="B33" s="29" t="s">
        <v>137</v>
      </c>
      <c r="C33" s="30">
        <v>0</v>
      </c>
      <c r="D33" s="56">
        <v>6500</v>
      </c>
    </row>
    <row r="34" spans="1:5" x14ac:dyDescent="0.3">
      <c r="A34" s="31"/>
      <c r="B34" s="32" t="s">
        <v>2</v>
      </c>
      <c r="C34" s="33">
        <f t="shared" ref="C34:D34" si="3">SUM(C26:C33)</f>
        <v>392033.28000000003</v>
      </c>
      <c r="D34" s="33">
        <f t="shared" si="3"/>
        <v>468800</v>
      </c>
    </row>
    <row r="35" spans="1:5" x14ac:dyDescent="0.3">
      <c r="A35" s="29" t="s">
        <v>32</v>
      </c>
      <c r="B35" s="29" t="s">
        <v>157</v>
      </c>
      <c r="C35" s="30">
        <v>5178.54</v>
      </c>
      <c r="D35" s="56">
        <v>6000</v>
      </c>
    </row>
    <row r="36" spans="1:5" x14ac:dyDescent="0.3">
      <c r="A36" s="29" t="s">
        <v>33</v>
      </c>
      <c r="B36" s="29" t="s">
        <v>158</v>
      </c>
      <c r="C36" s="30">
        <v>564.13</v>
      </c>
      <c r="D36" s="56">
        <v>500</v>
      </c>
    </row>
    <row r="37" spans="1:5" x14ac:dyDescent="0.3">
      <c r="A37" s="29" t="s">
        <v>34</v>
      </c>
      <c r="B37" s="29" t="s">
        <v>159</v>
      </c>
      <c r="C37" s="30">
        <v>469.31</v>
      </c>
      <c r="D37" s="56">
        <v>500</v>
      </c>
    </row>
    <row r="38" spans="1:5" x14ac:dyDescent="0.3">
      <c r="A38" s="29" t="s">
        <v>35</v>
      </c>
      <c r="B38" s="29" t="s">
        <v>160</v>
      </c>
      <c r="C38" s="30">
        <v>1700.47</v>
      </c>
      <c r="D38" s="56">
        <v>2000</v>
      </c>
      <c r="E38" s="74"/>
    </row>
    <row r="39" spans="1:5" x14ac:dyDescent="0.3">
      <c r="A39" s="29" t="s">
        <v>36</v>
      </c>
      <c r="B39" s="29" t="s">
        <v>161</v>
      </c>
      <c r="C39" s="30">
        <v>2967.4</v>
      </c>
      <c r="D39" s="56">
        <v>4000</v>
      </c>
    </row>
    <row r="40" spans="1:5" x14ac:dyDescent="0.3">
      <c r="A40" s="29" t="s">
        <v>37</v>
      </c>
      <c r="B40" s="29" t="s">
        <v>162</v>
      </c>
      <c r="C40" s="30">
        <v>90.62</v>
      </c>
      <c r="D40" s="56">
        <v>2000</v>
      </c>
    </row>
    <row r="41" spans="1:5" x14ac:dyDescent="0.3">
      <c r="A41" s="29" t="s">
        <v>38</v>
      </c>
      <c r="B41" s="29" t="s">
        <v>138</v>
      </c>
      <c r="C41" s="30">
        <v>71.400000000000006</v>
      </c>
      <c r="D41" s="56">
        <v>500</v>
      </c>
    </row>
    <row r="42" spans="1:5" x14ac:dyDescent="0.3">
      <c r="A42" s="29" t="s">
        <v>39</v>
      </c>
      <c r="B42" s="29" t="s">
        <v>163</v>
      </c>
      <c r="C42" s="30">
        <v>467.53</v>
      </c>
      <c r="D42" s="56">
        <v>500</v>
      </c>
    </row>
    <row r="43" spans="1:5" x14ac:dyDescent="0.3">
      <c r="A43" s="29" t="s">
        <v>40</v>
      </c>
      <c r="B43" s="29" t="s">
        <v>164</v>
      </c>
      <c r="C43" s="30">
        <v>85</v>
      </c>
      <c r="D43" s="56">
        <v>3000</v>
      </c>
    </row>
    <row r="44" spans="1:5" x14ac:dyDescent="0.3">
      <c r="A44" s="29" t="s">
        <v>41</v>
      </c>
      <c r="B44" s="29" t="s">
        <v>165</v>
      </c>
      <c r="C44" s="30">
        <v>5344.65</v>
      </c>
      <c r="D44" s="56">
        <v>20000</v>
      </c>
    </row>
    <row r="45" spans="1:5" x14ac:dyDescent="0.3">
      <c r="A45" s="29" t="s">
        <v>42</v>
      </c>
      <c r="B45" s="29" t="s">
        <v>166</v>
      </c>
      <c r="C45" s="30">
        <v>3418.87</v>
      </c>
      <c r="D45" s="56">
        <v>4000</v>
      </c>
    </row>
    <row r="46" spans="1:5" x14ac:dyDescent="0.3">
      <c r="A46" s="29" t="s">
        <v>43</v>
      </c>
      <c r="B46" s="29" t="s">
        <v>167</v>
      </c>
      <c r="C46" s="30">
        <v>13.2</v>
      </c>
      <c r="D46" s="56">
        <v>500</v>
      </c>
    </row>
    <row r="47" spans="1:5" x14ac:dyDescent="0.3">
      <c r="A47" s="34" t="s">
        <v>44</v>
      </c>
      <c r="B47" s="34" t="s">
        <v>230</v>
      </c>
      <c r="C47" s="35">
        <v>100535.05</v>
      </c>
      <c r="D47" s="57"/>
    </row>
    <row r="48" spans="1:5" x14ac:dyDescent="0.3">
      <c r="A48" s="29" t="s">
        <v>231</v>
      </c>
      <c r="B48" s="29" t="s">
        <v>232</v>
      </c>
      <c r="C48" s="30"/>
      <c r="D48" s="56">
        <v>110000</v>
      </c>
    </row>
    <row r="49" spans="1:5" x14ac:dyDescent="0.3">
      <c r="A49" s="29" t="s">
        <v>233</v>
      </c>
      <c r="B49" s="29" t="s">
        <v>234</v>
      </c>
      <c r="C49" s="30"/>
      <c r="D49" s="56">
        <v>5000</v>
      </c>
    </row>
    <row r="50" spans="1:5" x14ac:dyDescent="0.3">
      <c r="A50" s="34" t="s">
        <v>45</v>
      </c>
      <c r="B50" s="34" t="s">
        <v>235</v>
      </c>
      <c r="C50" s="35">
        <f>51846.83+130</f>
        <v>51976.83</v>
      </c>
      <c r="D50" s="57"/>
    </row>
    <row r="51" spans="1:5" x14ac:dyDescent="0.3">
      <c r="A51" s="29" t="s">
        <v>236</v>
      </c>
      <c r="B51" s="29" t="s">
        <v>168</v>
      </c>
      <c r="C51" s="30"/>
      <c r="D51" s="56">
        <v>60000</v>
      </c>
    </row>
    <row r="52" spans="1:5" x14ac:dyDescent="0.3">
      <c r="A52" s="29" t="s">
        <v>237</v>
      </c>
      <c r="B52" s="29" t="s">
        <v>238</v>
      </c>
      <c r="C52" s="30"/>
      <c r="D52" s="56">
        <v>3000</v>
      </c>
    </row>
    <row r="53" spans="1:5" x14ac:dyDescent="0.3">
      <c r="A53" s="34" t="s">
        <v>46</v>
      </c>
      <c r="B53" s="34" t="s">
        <v>240</v>
      </c>
      <c r="C53" s="35">
        <v>4740.05</v>
      </c>
      <c r="D53" s="57"/>
    </row>
    <row r="54" spans="1:5" x14ac:dyDescent="0.3">
      <c r="A54" s="29" t="s">
        <v>241</v>
      </c>
      <c r="B54" s="29" t="s">
        <v>170</v>
      </c>
      <c r="C54" s="30"/>
      <c r="D54" s="56">
        <v>6000</v>
      </c>
    </row>
    <row r="55" spans="1:5" x14ac:dyDescent="0.3">
      <c r="A55" s="29" t="s">
        <v>242</v>
      </c>
      <c r="B55" s="29" t="s">
        <v>243</v>
      </c>
      <c r="C55" s="30"/>
      <c r="D55" s="56">
        <v>2000</v>
      </c>
    </row>
    <row r="56" spans="1:5" x14ac:dyDescent="0.3">
      <c r="A56" s="29" t="s">
        <v>239</v>
      </c>
      <c r="B56" s="29" t="s">
        <v>169</v>
      </c>
      <c r="C56" s="30"/>
      <c r="D56" s="56">
        <v>500</v>
      </c>
      <c r="E56" s="74"/>
    </row>
    <row r="57" spans="1:5" x14ac:dyDescent="0.3">
      <c r="A57" s="29" t="s">
        <v>47</v>
      </c>
      <c r="B57" s="29" t="s">
        <v>244</v>
      </c>
      <c r="C57" s="30">
        <v>13922.53</v>
      </c>
      <c r="D57" s="56">
        <v>15000</v>
      </c>
    </row>
    <row r="58" spans="1:5" x14ac:dyDescent="0.3">
      <c r="A58" s="29" t="s">
        <v>48</v>
      </c>
      <c r="B58" s="29" t="s">
        <v>245</v>
      </c>
      <c r="C58" s="30">
        <v>205781.57</v>
      </c>
      <c r="D58" s="56">
        <v>320000</v>
      </c>
    </row>
    <row r="59" spans="1:5" x14ac:dyDescent="0.3">
      <c r="A59" s="29" t="s">
        <v>49</v>
      </c>
      <c r="B59" s="29" t="s">
        <v>246</v>
      </c>
      <c r="C59" s="30">
        <v>2000</v>
      </c>
      <c r="D59" s="56">
        <v>5000</v>
      </c>
    </row>
    <row r="60" spans="1:5" x14ac:dyDescent="0.3">
      <c r="A60" s="29" t="s">
        <v>50</v>
      </c>
      <c r="B60" s="29" t="s">
        <v>156</v>
      </c>
      <c r="C60" s="30">
        <v>9815.25</v>
      </c>
      <c r="D60" s="56">
        <v>8000</v>
      </c>
    </row>
    <row r="61" spans="1:5" x14ac:dyDescent="0.3">
      <c r="A61" s="34" t="s">
        <v>51</v>
      </c>
      <c r="B61" s="34" t="s">
        <v>155</v>
      </c>
      <c r="C61" s="35"/>
      <c r="D61" s="57"/>
    </row>
    <row r="62" spans="1:5" x14ac:dyDescent="0.3">
      <c r="A62" s="29" t="s">
        <v>52</v>
      </c>
      <c r="B62" s="29" t="s">
        <v>140</v>
      </c>
      <c r="C62" s="30">
        <v>24712.1</v>
      </c>
      <c r="D62" s="56">
        <v>5000</v>
      </c>
    </row>
    <row r="63" spans="1:5" x14ac:dyDescent="0.3">
      <c r="A63" s="29" t="s">
        <v>53</v>
      </c>
      <c r="B63" s="29" t="s">
        <v>139</v>
      </c>
      <c r="C63" s="30">
        <v>23918.7</v>
      </c>
      <c r="D63" s="56">
        <v>5000</v>
      </c>
    </row>
    <row r="64" spans="1:5" x14ac:dyDescent="0.3">
      <c r="A64" s="29" t="s">
        <v>54</v>
      </c>
      <c r="B64" s="29" t="s">
        <v>141</v>
      </c>
      <c r="C64" s="30">
        <v>0</v>
      </c>
      <c r="D64" s="56">
        <v>1000</v>
      </c>
    </row>
    <row r="65" spans="1:5" x14ac:dyDescent="0.3">
      <c r="A65" s="29" t="s">
        <v>55</v>
      </c>
      <c r="B65" s="29" t="s">
        <v>142</v>
      </c>
      <c r="C65" s="30">
        <v>4709.5600000000004</v>
      </c>
      <c r="D65" s="56">
        <v>2000</v>
      </c>
    </row>
    <row r="66" spans="1:5" x14ac:dyDescent="0.3">
      <c r="A66" s="29" t="s">
        <v>143</v>
      </c>
      <c r="B66" s="29" t="s">
        <v>144</v>
      </c>
      <c r="C66" s="30">
        <v>135752.82999999999</v>
      </c>
      <c r="D66" s="56">
        <v>230000</v>
      </c>
    </row>
    <row r="67" spans="1:5" x14ac:dyDescent="0.3">
      <c r="A67" s="34" t="s">
        <v>56</v>
      </c>
      <c r="B67" s="34" t="s">
        <v>171</v>
      </c>
      <c r="C67" s="35"/>
      <c r="D67" s="57"/>
    </row>
    <row r="68" spans="1:5" x14ac:dyDescent="0.3">
      <c r="A68" s="29" t="s">
        <v>57</v>
      </c>
      <c r="B68" s="29" t="s">
        <v>172</v>
      </c>
      <c r="C68" s="30">
        <v>1160</v>
      </c>
      <c r="D68" s="56">
        <v>3000</v>
      </c>
    </row>
    <row r="69" spans="1:5" x14ac:dyDescent="0.3">
      <c r="A69" s="29" t="s">
        <v>58</v>
      </c>
      <c r="B69" s="29" t="s">
        <v>173</v>
      </c>
      <c r="C69" s="30">
        <v>7197.11</v>
      </c>
      <c r="D69" s="56">
        <v>12000</v>
      </c>
    </row>
    <row r="70" spans="1:5" x14ac:dyDescent="0.3">
      <c r="A70" s="29" t="s">
        <v>59</v>
      </c>
      <c r="B70" s="29" t="s">
        <v>174</v>
      </c>
      <c r="C70" s="30">
        <v>4426.3999999999996</v>
      </c>
      <c r="D70" s="56">
        <v>6000</v>
      </c>
    </row>
    <row r="71" spans="1:5" x14ac:dyDescent="0.3">
      <c r="A71" s="29" t="s">
        <v>60</v>
      </c>
      <c r="B71" s="29" t="s">
        <v>175</v>
      </c>
      <c r="C71" s="30">
        <v>4645.45</v>
      </c>
      <c r="D71" s="56">
        <v>5000</v>
      </c>
      <c r="E71" s="74"/>
    </row>
    <row r="72" spans="1:5" x14ac:dyDescent="0.3">
      <c r="A72" s="29" t="s">
        <v>61</v>
      </c>
      <c r="B72" s="29" t="s">
        <v>176</v>
      </c>
      <c r="C72" s="30">
        <v>180000</v>
      </c>
      <c r="D72" s="56">
        <v>100000</v>
      </c>
    </row>
    <row r="73" spans="1:5" x14ac:dyDescent="0.3">
      <c r="A73" s="29" t="s">
        <v>62</v>
      </c>
      <c r="B73" s="29" t="s">
        <v>177</v>
      </c>
      <c r="C73" s="30">
        <v>0</v>
      </c>
      <c r="D73" s="56">
        <v>5000</v>
      </c>
    </row>
    <row r="74" spans="1:5" x14ac:dyDescent="0.3">
      <c r="A74" s="29" t="s">
        <v>63</v>
      </c>
      <c r="B74" s="29" t="s">
        <v>178</v>
      </c>
      <c r="C74" s="30">
        <v>651</v>
      </c>
      <c r="D74" s="56">
        <v>1000</v>
      </c>
    </row>
    <row r="75" spans="1:5" x14ac:dyDescent="0.3">
      <c r="A75" s="29" t="s">
        <v>64</v>
      </c>
      <c r="B75" s="29" t="s">
        <v>179</v>
      </c>
      <c r="C75" s="30">
        <v>369</v>
      </c>
      <c r="D75" s="56">
        <v>2500</v>
      </c>
    </row>
    <row r="76" spans="1:5" x14ac:dyDescent="0.3">
      <c r="A76" s="29" t="s">
        <v>65</v>
      </c>
      <c r="B76" s="29" t="s">
        <v>180</v>
      </c>
      <c r="C76" s="30">
        <v>0</v>
      </c>
      <c r="D76" s="56">
        <v>1000</v>
      </c>
    </row>
    <row r="77" spans="1:5" x14ac:dyDescent="0.3">
      <c r="A77" s="36"/>
      <c r="B77" s="37" t="s">
        <v>3</v>
      </c>
      <c r="C77" s="38">
        <f t="shared" ref="C77:D77" si="4">SUM(C35:C76)</f>
        <v>796684.54999999993</v>
      </c>
      <c r="D77" s="38">
        <f t="shared" si="4"/>
        <v>956500</v>
      </c>
    </row>
    <row r="78" spans="1:5" x14ac:dyDescent="0.3">
      <c r="A78" s="34" t="s">
        <v>66</v>
      </c>
      <c r="B78" s="34" t="s">
        <v>181</v>
      </c>
      <c r="C78" s="39"/>
      <c r="D78" s="57"/>
    </row>
    <row r="79" spans="1:5" x14ac:dyDescent="0.3">
      <c r="A79" s="29" t="s">
        <v>67</v>
      </c>
      <c r="B79" s="29" t="s">
        <v>182</v>
      </c>
      <c r="C79" s="40">
        <v>590</v>
      </c>
      <c r="D79" s="56">
        <v>1000</v>
      </c>
    </row>
    <row r="80" spans="1:5" x14ac:dyDescent="0.3">
      <c r="A80" s="29" t="s">
        <v>68</v>
      </c>
      <c r="B80" s="29" t="s">
        <v>183</v>
      </c>
      <c r="C80" s="40">
        <v>3796.08</v>
      </c>
      <c r="D80" s="56">
        <v>6000</v>
      </c>
    </row>
    <row r="81" spans="1:4" x14ac:dyDescent="0.3">
      <c r="A81" s="29" t="s">
        <v>69</v>
      </c>
      <c r="B81" s="29" t="s">
        <v>184</v>
      </c>
      <c r="C81" s="40">
        <v>285</v>
      </c>
      <c r="D81" s="56">
        <v>1500</v>
      </c>
    </row>
    <row r="82" spans="1:4" x14ac:dyDescent="0.3">
      <c r="A82" s="29" t="s">
        <v>70</v>
      </c>
      <c r="B82" s="29" t="s">
        <v>185</v>
      </c>
      <c r="C82" s="40">
        <v>10756.3</v>
      </c>
      <c r="D82" s="56">
        <v>15000</v>
      </c>
    </row>
    <row r="83" spans="1:4" x14ac:dyDescent="0.3">
      <c r="A83" s="34" t="s">
        <v>71</v>
      </c>
      <c r="B83" s="34" t="s">
        <v>186</v>
      </c>
      <c r="C83" s="39"/>
      <c r="D83" s="57"/>
    </row>
    <row r="84" spans="1:4" x14ac:dyDescent="0.3">
      <c r="A84" s="29" t="s">
        <v>72</v>
      </c>
      <c r="B84" s="29" t="s">
        <v>187</v>
      </c>
      <c r="C84" s="30">
        <v>1935</v>
      </c>
      <c r="D84" s="56">
        <v>5000</v>
      </c>
    </row>
    <row r="85" spans="1:4" x14ac:dyDescent="0.3">
      <c r="A85" s="29" t="s">
        <v>73</v>
      </c>
      <c r="B85" s="29" t="s">
        <v>188</v>
      </c>
      <c r="C85" s="30">
        <v>3372.64</v>
      </c>
      <c r="D85" s="56">
        <v>8000</v>
      </c>
    </row>
    <row r="86" spans="1:4" x14ac:dyDescent="0.3">
      <c r="A86" s="29" t="s">
        <v>74</v>
      </c>
      <c r="B86" s="29" t="s">
        <v>189</v>
      </c>
      <c r="C86" s="30">
        <v>0</v>
      </c>
      <c r="D86" s="56">
        <v>500</v>
      </c>
    </row>
    <row r="87" spans="1:4" x14ac:dyDescent="0.3">
      <c r="A87" s="29" t="s">
        <v>75</v>
      </c>
      <c r="B87" s="29" t="s">
        <v>190</v>
      </c>
      <c r="C87" s="30">
        <v>196.76</v>
      </c>
      <c r="D87" s="56">
        <v>1000</v>
      </c>
    </row>
    <row r="88" spans="1:4" x14ac:dyDescent="0.3">
      <c r="A88" s="34" t="s">
        <v>76</v>
      </c>
      <c r="B88" s="34" t="s">
        <v>191</v>
      </c>
      <c r="C88" s="35"/>
      <c r="D88" s="57"/>
    </row>
    <row r="89" spans="1:4" x14ac:dyDescent="0.3">
      <c r="A89" s="29" t="s">
        <v>77</v>
      </c>
      <c r="B89" s="29" t="s">
        <v>192</v>
      </c>
      <c r="C89" s="30">
        <v>18366.29</v>
      </c>
      <c r="D89" s="56">
        <v>20000</v>
      </c>
    </row>
    <row r="90" spans="1:4" x14ac:dyDescent="0.3">
      <c r="A90" s="29" t="s">
        <v>78</v>
      </c>
      <c r="B90" s="29" t="s">
        <v>193</v>
      </c>
      <c r="C90" s="30">
        <v>24549.61</v>
      </c>
      <c r="D90" s="56">
        <v>28000</v>
      </c>
    </row>
    <row r="91" spans="1:4" x14ac:dyDescent="0.3">
      <c r="A91" s="29" t="s">
        <v>79</v>
      </c>
      <c r="B91" s="29" t="s">
        <v>194</v>
      </c>
      <c r="C91" s="30">
        <v>12420</v>
      </c>
      <c r="D91" s="56">
        <v>22000</v>
      </c>
    </row>
    <row r="92" spans="1:4" x14ac:dyDescent="0.3">
      <c r="A92" s="29" t="s">
        <v>80</v>
      </c>
      <c r="B92" s="29" t="s">
        <v>195</v>
      </c>
      <c r="C92" s="30">
        <v>11639.44</v>
      </c>
      <c r="D92" s="56">
        <v>9000</v>
      </c>
    </row>
    <row r="93" spans="1:4" x14ac:dyDescent="0.3">
      <c r="A93" s="34" t="s">
        <v>81</v>
      </c>
      <c r="B93" s="34" t="s">
        <v>196</v>
      </c>
      <c r="C93" s="35"/>
      <c r="D93" s="57"/>
    </row>
    <row r="94" spans="1:4" x14ac:dyDescent="0.3">
      <c r="A94" s="29" t="s">
        <v>82</v>
      </c>
      <c r="B94" s="29" t="s">
        <v>197</v>
      </c>
      <c r="C94" s="30">
        <v>12442.09</v>
      </c>
      <c r="D94" s="56">
        <v>15000</v>
      </c>
    </row>
    <row r="95" spans="1:4" x14ac:dyDescent="0.3">
      <c r="A95" s="29" t="s">
        <v>83</v>
      </c>
      <c r="B95" s="29" t="s">
        <v>198</v>
      </c>
      <c r="C95" s="30">
        <v>12446.91</v>
      </c>
      <c r="D95" s="56">
        <v>12000</v>
      </c>
    </row>
    <row r="96" spans="1:4" x14ac:dyDescent="0.3">
      <c r="A96" s="29" t="s">
        <v>84</v>
      </c>
      <c r="B96" s="29" t="s">
        <v>199</v>
      </c>
      <c r="C96" s="30">
        <v>2235</v>
      </c>
      <c r="D96" s="56">
        <v>5000</v>
      </c>
    </row>
    <row r="97" spans="1:5" x14ac:dyDescent="0.3">
      <c r="A97" s="29" t="s">
        <v>85</v>
      </c>
      <c r="B97" s="29" t="s">
        <v>200</v>
      </c>
      <c r="C97" s="30">
        <v>2406.65</v>
      </c>
      <c r="D97" s="56">
        <v>5000</v>
      </c>
    </row>
    <row r="98" spans="1:5" x14ac:dyDescent="0.3">
      <c r="A98" s="34" t="s">
        <v>86</v>
      </c>
      <c r="B98" s="34" t="s">
        <v>201</v>
      </c>
      <c r="C98" s="35"/>
      <c r="D98" s="57"/>
    </row>
    <row r="99" spans="1:5" x14ac:dyDescent="0.3">
      <c r="A99" s="29" t="s">
        <v>87</v>
      </c>
      <c r="B99" s="29" t="s">
        <v>202</v>
      </c>
      <c r="C99" s="30">
        <v>14031.63</v>
      </c>
      <c r="D99" s="56">
        <v>16000</v>
      </c>
    </row>
    <row r="100" spans="1:5" x14ac:dyDescent="0.3">
      <c r="A100" s="29" t="s">
        <v>88</v>
      </c>
      <c r="B100" s="29" t="s">
        <v>203</v>
      </c>
      <c r="C100" s="30">
        <v>13982.11</v>
      </c>
      <c r="D100" s="56">
        <v>15000</v>
      </c>
    </row>
    <row r="101" spans="1:5" x14ac:dyDescent="0.3">
      <c r="A101" s="29" t="s">
        <v>89</v>
      </c>
      <c r="B101" s="29" t="s">
        <v>204</v>
      </c>
      <c r="C101" s="30">
        <v>15387.5</v>
      </c>
      <c r="D101" s="56">
        <v>24000</v>
      </c>
    </row>
    <row r="102" spans="1:5" x14ac:dyDescent="0.3">
      <c r="A102" s="29" t="s">
        <v>90</v>
      </c>
      <c r="B102" s="29" t="s">
        <v>205</v>
      </c>
      <c r="C102" s="30">
        <v>4774.7</v>
      </c>
      <c r="D102" s="56">
        <v>5000</v>
      </c>
    </row>
    <row r="103" spans="1:5" x14ac:dyDescent="0.3">
      <c r="A103" s="34" t="s">
        <v>91</v>
      </c>
      <c r="B103" s="34" t="s">
        <v>206</v>
      </c>
      <c r="C103" s="35"/>
      <c r="D103" s="57"/>
    </row>
    <row r="104" spans="1:5" x14ac:dyDescent="0.3">
      <c r="A104" s="29" t="s">
        <v>92</v>
      </c>
      <c r="B104" s="29" t="s">
        <v>207</v>
      </c>
      <c r="C104" s="30">
        <v>17961.12</v>
      </c>
      <c r="D104" s="56">
        <v>21600</v>
      </c>
    </row>
    <row r="105" spans="1:5" x14ac:dyDescent="0.3">
      <c r="A105" s="29" t="s">
        <v>93</v>
      </c>
      <c r="B105" s="29" t="s">
        <v>208</v>
      </c>
      <c r="C105" s="30">
        <v>13977.04</v>
      </c>
      <c r="D105" s="56">
        <v>12000</v>
      </c>
    </row>
    <row r="106" spans="1:5" x14ac:dyDescent="0.3">
      <c r="A106" s="29" t="s">
        <v>94</v>
      </c>
      <c r="B106" s="29" t="s">
        <v>209</v>
      </c>
      <c r="C106" s="30">
        <v>22615</v>
      </c>
      <c r="D106" s="56">
        <v>23000</v>
      </c>
      <c r="E106" s="74"/>
    </row>
    <row r="107" spans="1:5" x14ac:dyDescent="0.3">
      <c r="A107" s="29" t="s">
        <v>95</v>
      </c>
      <c r="B107" s="29" t="s">
        <v>210</v>
      </c>
      <c r="C107" s="30">
        <v>19034.29</v>
      </c>
      <c r="D107" s="56">
        <v>17500</v>
      </c>
      <c r="E107" s="74"/>
    </row>
    <row r="108" spans="1:5" x14ac:dyDescent="0.3">
      <c r="A108" s="34" t="s">
        <v>96</v>
      </c>
      <c r="B108" s="34" t="s">
        <v>211</v>
      </c>
      <c r="C108" s="35"/>
      <c r="D108" s="57"/>
    </row>
    <row r="109" spans="1:5" x14ac:dyDescent="0.3">
      <c r="A109" s="29" t="s">
        <v>97</v>
      </c>
      <c r="B109" s="29" t="s">
        <v>212</v>
      </c>
      <c r="C109" s="30">
        <v>11002.58</v>
      </c>
      <c r="D109" s="56">
        <v>12000</v>
      </c>
    </row>
    <row r="110" spans="1:5" x14ac:dyDescent="0.3">
      <c r="A110" s="29" t="s">
        <v>98</v>
      </c>
      <c r="B110" s="29" t="s">
        <v>213</v>
      </c>
      <c r="C110" s="30">
        <v>7438.23</v>
      </c>
      <c r="D110" s="56">
        <v>10000</v>
      </c>
    </row>
    <row r="111" spans="1:5" x14ac:dyDescent="0.3">
      <c r="A111" s="29" t="s">
        <v>99</v>
      </c>
      <c r="B111" s="29" t="s">
        <v>214</v>
      </c>
      <c r="C111" s="30">
        <v>5640</v>
      </c>
      <c r="D111" s="56">
        <v>8000</v>
      </c>
    </row>
    <row r="112" spans="1:5" x14ac:dyDescent="0.3">
      <c r="A112" s="29" t="s">
        <v>100</v>
      </c>
      <c r="B112" s="29" t="s">
        <v>215</v>
      </c>
      <c r="C112" s="30">
        <v>1975.16</v>
      </c>
      <c r="D112" s="56">
        <v>3000</v>
      </c>
    </row>
    <row r="113" spans="1:5" x14ac:dyDescent="0.3">
      <c r="A113" s="34" t="s">
        <v>101</v>
      </c>
      <c r="B113" s="34" t="s">
        <v>216</v>
      </c>
      <c r="C113" s="35"/>
      <c r="D113" s="57"/>
    </row>
    <row r="114" spans="1:5" x14ac:dyDescent="0.3">
      <c r="A114" s="29" t="s">
        <v>102</v>
      </c>
      <c r="B114" s="29" t="s">
        <v>217</v>
      </c>
      <c r="C114" s="30">
        <v>0</v>
      </c>
      <c r="D114" s="56">
        <v>1000</v>
      </c>
    </row>
    <row r="115" spans="1:5" x14ac:dyDescent="0.3">
      <c r="A115" s="29" t="s">
        <v>103</v>
      </c>
      <c r="B115" s="29" t="s">
        <v>218</v>
      </c>
      <c r="C115" s="30">
        <v>0</v>
      </c>
      <c r="D115" s="56">
        <v>1500</v>
      </c>
    </row>
    <row r="116" spans="1:5" x14ac:dyDescent="0.3">
      <c r="A116" s="29" t="s">
        <v>104</v>
      </c>
      <c r="B116" s="29" t="s">
        <v>219</v>
      </c>
      <c r="C116" s="30">
        <v>94736.5</v>
      </c>
      <c r="D116" s="56">
        <v>120000</v>
      </c>
    </row>
    <row r="117" spans="1:5" x14ac:dyDescent="0.3">
      <c r="A117" s="29" t="s">
        <v>105</v>
      </c>
      <c r="B117" s="29" t="s">
        <v>220</v>
      </c>
      <c r="C117" s="30">
        <v>11622.47</v>
      </c>
      <c r="D117" s="56">
        <v>10000</v>
      </c>
      <c r="E117" s="75"/>
    </row>
    <row r="118" spans="1:5" x14ac:dyDescent="0.3">
      <c r="A118" s="36"/>
      <c r="B118" s="37" t="s">
        <v>4</v>
      </c>
      <c r="C118" s="38">
        <f t="shared" ref="C118:D118" si="5">SUM(C78:C117)</f>
        <v>371616.1</v>
      </c>
      <c r="D118" s="38">
        <f t="shared" si="5"/>
        <v>453600</v>
      </c>
    </row>
    <row r="119" spans="1:5" x14ac:dyDescent="0.3">
      <c r="A119" s="29" t="s">
        <v>106</v>
      </c>
      <c r="B119" s="29" t="s">
        <v>221</v>
      </c>
      <c r="C119" s="30">
        <v>5150</v>
      </c>
      <c r="D119" s="56">
        <v>20000</v>
      </c>
    </row>
    <row r="120" spans="1:5" x14ac:dyDescent="0.3">
      <c r="A120" s="29" t="s">
        <v>107</v>
      </c>
      <c r="B120" s="29" t="s">
        <v>222</v>
      </c>
      <c r="C120" s="30">
        <v>750</v>
      </c>
      <c r="D120" s="56">
        <v>2000</v>
      </c>
    </row>
    <row r="121" spans="1:5" x14ac:dyDescent="0.3">
      <c r="A121" s="36"/>
      <c r="B121" s="37" t="s">
        <v>5</v>
      </c>
      <c r="C121" s="38">
        <f t="shared" ref="C121" si="6">SUM(C119:C120)</f>
        <v>5900</v>
      </c>
      <c r="D121" s="38">
        <f t="shared" ref="D121" si="7">SUM(D119:D120)</f>
        <v>22000</v>
      </c>
    </row>
    <row r="122" spans="1:5" x14ac:dyDescent="0.3">
      <c r="A122" s="29" t="s">
        <v>108</v>
      </c>
      <c r="B122" s="29" t="s">
        <v>223</v>
      </c>
      <c r="C122" s="30">
        <v>0</v>
      </c>
      <c r="D122" s="56">
        <v>0</v>
      </c>
    </row>
    <row r="123" spans="1:5" x14ac:dyDescent="0.3">
      <c r="A123" s="29" t="s">
        <v>109</v>
      </c>
      <c r="B123" s="29" t="s">
        <v>224</v>
      </c>
      <c r="C123" s="30">
        <v>0</v>
      </c>
      <c r="D123" s="56">
        <v>0</v>
      </c>
    </row>
    <row r="124" spans="1:5" x14ac:dyDescent="0.3">
      <c r="A124" s="36"/>
      <c r="B124" s="37" t="s">
        <v>6</v>
      </c>
      <c r="C124" s="28">
        <f t="shared" ref="C124" si="8">SUM(C122:C123)</f>
        <v>0</v>
      </c>
      <c r="D124" s="38">
        <f t="shared" ref="D124" si="9">SUM(D122:D123)</f>
        <v>0</v>
      </c>
    </row>
    <row r="125" spans="1:5" x14ac:dyDescent="0.3">
      <c r="A125" s="41"/>
      <c r="B125" s="41"/>
      <c r="C125" s="42"/>
      <c r="D125" s="58"/>
    </row>
    <row r="126" spans="1:5" x14ac:dyDescent="0.3">
      <c r="A126" s="36"/>
      <c r="B126" s="37" t="s">
        <v>7</v>
      </c>
      <c r="C126" s="33">
        <f t="shared" ref="C126:D126" si="10">C34+C77+C118+C121+C124</f>
        <v>1566233.9300000002</v>
      </c>
      <c r="D126" s="33">
        <f t="shared" si="10"/>
        <v>1900900</v>
      </c>
    </row>
    <row r="127" spans="1:5" x14ac:dyDescent="0.3">
      <c r="A127" s="23"/>
      <c r="B127" s="43" t="s">
        <v>8</v>
      </c>
      <c r="C127" s="44">
        <f t="shared" ref="C127" si="11">C24</f>
        <v>1663914.0899999999</v>
      </c>
      <c r="D127" s="44">
        <f t="shared" ref="D127" si="12">D24</f>
        <v>1900900</v>
      </c>
    </row>
    <row r="128" spans="1:5" x14ac:dyDescent="0.3">
      <c r="A128" s="41"/>
      <c r="B128" s="41"/>
      <c r="C128" s="42"/>
      <c r="D128" s="58"/>
    </row>
    <row r="129" spans="1:5" s="63" customFormat="1" x14ac:dyDescent="0.3">
      <c r="A129" s="60"/>
      <c r="B129" s="61" t="s">
        <v>9</v>
      </c>
      <c r="C129" s="62">
        <f t="shared" ref="C129:D129" si="13">C127-C126</f>
        <v>97680.159999999683</v>
      </c>
      <c r="D129" s="62">
        <f t="shared" si="13"/>
        <v>0</v>
      </c>
      <c r="E129" s="72"/>
    </row>
    <row r="130" spans="1:5" x14ac:dyDescent="0.3">
      <c r="D130" s="48"/>
    </row>
    <row r="132" spans="1:5" x14ac:dyDescent="0.3">
      <c r="B132" s="46" t="s">
        <v>145</v>
      </c>
      <c r="C132" s="46"/>
    </row>
    <row r="133" spans="1:5" x14ac:dyDescent="0.3">
      <c r="B133" s="47" t="s">
        <v>146</v>
      </c>
      <c r="C133" s="45">
        <v>407414.92</v>
      </c>
    </row>
    <row r="134" spans="1:5" x14ac:dyDescent="0.3">
      <c r="B134" s="47" t="s">
        <v>147</v>
      </c>
      <c r="C134" s="45">
        <v>265.24</v>
      </c>
    </row>
    <row r="135" spans="1:5" x14ac:dyDescent="0.3">
      <c r="B135" s="47" t="s">
        <v>148</v>
      </c>
      <c r="C135" s="45">
        <v>0</v>
      </c>
    </row>
    <row r="136" spans="1:5" x14ac:dyDescent="0.3">
      <c r="B136" s="64" t="s">
        <v>247</v>
      </c>
      <c r="C136" s="45"/>
    </row>
    <row r="137" spans="1:5" x14ac:dyDescent="0.3">
      <c r="B137" s="46" t="s">
        <v>149</v>
      </c>
      <c r="C137" s="48">
        <f>SUM(C133:C135)</f>
        <v>407680.16</v>
      </c>
    </row>
    <row r="139" spans="1:5" x14ac:dyDescent="0.3">
      <c r="B139" s="46" t="s">
        <v>150</v>
      </c>
      <c r="C139" s="46"/>
    </row>
    <row r="140" spans="1:5" x14ac:dyDescent="0.3">
      <c r="B140" s="47" t="s">
        <v>151</v>
      </c>
      <c r="C140" s="48">
        <f>C129</f>
        <v>97680.159999999683</v>
      </c>
    </row>
    <row r="141" spans="1:5" x14ac:dyDescent="0.3">
      <c r="B141" s="47" t="s">
        <v>152</v>
      </c>
      <c r="C141" s="45">
        <v>115000</v>
      </c>
      <c r="D141" s="48"/>
    </row>
    <row r="142" spans="1:5" x14ac:dyDescent="0.3">
      <c r="B142" s="47" t="s">
        <v>153</v>
      </c>
      <c r="C142" s="45">
        <v>195000</v>
      </c>
      <c r="D142" s="48"/>
    </row>
    <row r="143" spans="1:5" x14ac:dyDescent="0.3">
      <c r="B143" s="46" t="s">
        <v>154</v>
      </c>
      <c r="C143" s="48">
        <f t="shared" ref="C143" si="14">SUM(C140:C142)</f>
        <v>407680.15999999968</v>
      </c>
      <c r="D143" s="48"/>
    </row>
    <row r="145" spans="2:5" x14ac:dyDescent="0.3">
      <c r="B145" s="46"/>
    </row>
    <row r="146" spans="2:5" s="15" customFormat="1" x14ac:dyDescent="0.3">
      <c r="B146" s="47"/>
      <c r="C146" s="48"/>
      <c r="D146" s="48"/>
      <c r="E146" s="73"/>
    </row>
    <row r="147" spans="2:5" x14ac:dyDescent="0.3">
      <c r="B147" s="49"/>
      <c r="C147" s="45"/>
      <c r="D147" s="48"/>
    </row>
    <row r="148" spans="2:5" s="15" customFormat="1" x14ac:dyDescent="0.3">
      <c r="B148" s="50"/>
      <c r="C148" s="48"/>
      <c r="D148" s="48"/>
      <c r="E148" s="73"/>
    </row>
    <row r="149" spans="2:5" s="15" customFormat="1" x14ac:dyDescent="0.3">
      <c r="B149" s="49"/>
      <c r="C149" s="45"/>
      <c r="D149" s="48"/>
      <c r="E149" s="73"/>
    </row>
    <row r="150" spans="2:5" s="15" customFormat="1" x14ac:dyDescent="0.3">
      <c r="B150" s="50"/>
      <c r="C150" s="48"/>
      <c r="D150" s="48"/>
      <c r="E150" s="73"/>
    </row>
    <row r="152" spans="2:5" x14ac:dyDescent="0.3">
      <c r="C152" s="45"/>
    </row>
    <row r="154" spans="2:5" x14ac:dyDescent="0.3">
      <c r="B154" s="49"/>
    </row>
  </sheetData>
  <conditionalFormatting sqref="C137">
    <cfRule type="expression" dxfId="5" priority="8">
      <formula>IF(C$126=0,TRUE,FALSE)</formula>
    </cfRule>
  </conditionalFormatting>
  <conditionalFormatting sqref="C134">
    <cfRule type="expression" dxfId="4" priority="7">
      <formula>IF(C$126=0,TRUE,FALSE)</formula>
    </cfRule>
  </conditionalFormatting>
  <conditionalFormatting sqref="C135:C136">
    <cfRule type="expression" dxfId="3" priority="6">
      <formula>IF(C$126=0,TRUE,FALSE)</formula>
    </cfRule>
  </conditionalFormatting>
  <conditionalFormatting sqref="C137">
    <cfRule type="expression" dxfId="2" priority="5">
      <formula>IF(C$126=0,TRUE,FALSE)</formula>
    </cfRule>
  </conditionalFormatting>
  <conditionalFormatting sqref="C140">
    <cfRule type="expression" dxfId="1" priority="4">
      <formula>IF(C$126=0,TRUE,FALSE)</formula>
    </cfRule>
  </conditionalFormatting>
  <conditionalFormatting sqref="C143">
    <cfRule type="expression" dxfId="0" priority="3">
      <formula>IF(C$126=0,TRUE,FALSE)</formula>
    </cfRule>
  </conditionalFormatting>
  <pageMargins left="0.31496062992125984" right="0.31496062992125984" top="0.59055118110236227" bottom="0.19685039370078741" header="0.31496062992125984" footer="0.31496062992125984"/>
  <pageSetup paperSize="8" scale="85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5:N153"/>
  <sheetViews>
    <sheetView workbookViewId="0">
      <selection activeCell="I12" sqref="I12"/>
    </sheetView>
  </sheetViews>
  <sheetFormatPr baseColWidth="10" defaultRowHeight="14.4" x14ac:dyDescent="0.3"/>
  <cols>
    <col min="11" max="14" width="11.5546875" style="65"/>
  </cols>
  <sheetData>
    <row r="5" spans="11:14" x14ac:dyDescent="0.3">
      <c r="K5" s="66"/>
      <c r="L5" s="66"/>
      <c r="M5" s="66"/>
      <c r="N5" s="66"/>
    </row>
    <row r="78" spans="12:14" x14ac:dyDescent="0.3">
      <c r="L78" s="65" t="s">
        <v>248</v>
      </c>
    </row>
    <row r="80" spans="12:14" x14ac:dyDescent="0.3">
      <c r="N80" s="65" t="s">
        <v>249</v>
      </c>
    </row>
    <row r="81" spans="14:14" x14ac:dyDescent="0.3">
      <c r="N81" s="67">
        <v>1000</v>
      </c>
    </row>
    <row r="82" spans="14:14" x14ac:dyDescent="0.3">
      <c r="N82" s="67">
        <v>90220</v>
      </c>
    </row>
    <row r="83" spans="14:14" x14ac:dyDescent="0.3">
      <c r="N83" s="67">
        <v>30000</v>
      </c>
    </row>
    <row r="84" spans="14:14" x14ac:dyDescent="0.3">
      <c r="N84" s="67">
        <v>8000</v>
      </c>
    </row>
    <row r="85" spans="14:14" x14ac:dyDescent="0.3">
      <c r="N85" s="67">
        <v>500</v>
      </c>
    </row>
    <row r="86" spans="14:14" x14ac:dyDescent="0.3">
      <c r="N86" s="67">
        <v>7500</v>
      </c>
    </row>
    <row r="87" spans="14:14" x14ac:dyDescent="0.3">
      <c r="N87" s="67">
        <v>12000</v>
      </c>
    </row>
    <row r="88" spans="14:14" x14ac:dyDescent="0.3">
      <c r="N88" s="67">
        <v>8000</v>
      </c>
    </row>
    <row r="89" spans="14:14" x14ac:dyDescent="0.3">
      <c r="N89" s="67">
        <v>28000</v>
      </c>
    </row>
    <row r="90" spans="14:14" x14ac:dyDescent="0.3">
      <c r="N90" s="67">
        <v>7000</v>
      </c>
    </row>
    <row r="91" spans="14:14" x14ac:dyDescent="0.3">
      <c r="N91" s="67">
        <v>14000</v>
      </c>
    </row>
    <row r="92" spans="14:14" x14ac:dyDescent="0.3">
      <c r="N92" s="68">
        <v>16000</v>
      </c>
    </row>
    <row r="93" spans="14:14" x14ac:dyDescent="0.3">
      <c r="N93" s="67">
        <v>9000</v>
      </c>
    </row>
    <row r="94" spans="14:14" x14ac:dyDescent="0.3">
      <c r="N94" s="67">
        <v>500</v>
      </c>
    </row>
    <row r="95" spans="14:14" x14ac:dyDescent="0.3">
      <c r="N95" s="65">
        <f>SUM(N81:N94)</f>
        <v>231720</v>
      </c>
    </row>
    <row r="96" spans="14:14" x14ac:dyDescent="0.3">
      <c r="N96" s="69">
        <v>-0.05</v>
      </c>
    </row>
    <row r="97" spans="14:14" x14ac:dyDescent="0.3">
      <c r="N97" s="70">
        <v>11600</v>
      </c>
    </row>
    <row r="116" spans="12:12" x14ac:dyDescent="0.3">
      <c r="L116" s="71"/>
    </row>
    <row r="119" spans="12:12" x14ac:dyDescent="0.3">
      <c r="L119" s="65" t="s">
        <v>250</v>
      </c>
    </row>
    <row r="140" spans="11:14" x14ac:dyDescent="0.3">
      <c r="K140" s="66"/>
      <c r="L140" s="66"/>
      <c r="M140" s="66"/>
      <c r="N140" s="66"/>
    </row>
    <row r="142" spans="11:14" x14ac:dyDescent="0.3">
      <c r="K142" s="66"/>
      <c r="L142" s="66"/>
      <c r="M142" s="66"/>
      <c r="N142" s="66"/>
    </row>
    <row r="143" spans="11:14" x14ac:dyDescent="0.3">
      <c r="K143" s="66"/>
      <c r="L143" s="66"/>
      <c r="M143" s="66"/>
      <c r="N143" s="66"/>
    </row>
    <row r="146" spans="11:14" x14ac:dyDescent="0.3">
      <c r="K146" s="66"/>
      <c r="L146" s="66"/>
      <c r="M146" s="66"/>
      <c r="N146" s="66"/>
    </row>
    <row r="149" spans="11:14" x14ac:dyDescent="0.3">
      <c r="K149" s="66"/>
      <c r="L149" s="66"/>
      <c r="M149" s="66"/>
      <c r="N149" s="66"/>
    </row>
    <row r="151" spans="11:14" x14ac:dyDescent="0.3">
      <c r="K151" s="66"/>
      <c r="L151" s="66"/>
      <c r="M151" s="66"/>
      <c r="N151" s="66"/>
    </row>
    <row r="153" spans="11:14" x14ac:dyDescent="0.3">
      <c r="K153" s="66"/>
      <c r="L153" s="66"/>
      <c r="M153" s="66"/>
      <c r="N153" s="6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HHJ_2016_2017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stefanie_office2007</dc:creator>
  <cp:lastModifiedBy>stefanie_office2007</cp:lastModifiedBy>
  <cp:lastPrinted>2017-10-02T10:45:47Z</cp:lastPrinted>
  <dcterms:created xsi:type="dcterms:W3CDTF">2015-11-02T07:33:58Z</dcterms:created>
  <dcterms:modified xsi:type="dcterms:W3CDTF">2019-06-14T06:10:03Z</dcterms:modified>
</cp:coreProperties>
</file>